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4\00598_44_06_klient\02_export\2019_12_02_zd_odpovedi_6\"/>
    </mc:Choice>
  </mc:AlternateContent>
  <bookViews>
    <workbookView xWindow="0" yWindow="0" windowWidth="28800" windowHeight="14100"/>
  </bookViews>
  <sheets>
    <sheet name="101.1 - SO101.1 Hromadná ..." sheetId="1" r:id="rId1"/>
  </sheets>
  <definedNames>
    <definedName name="_xlnm._FilterDatabase" localSheetId="0" hidden="1">'101.1 - SO101.1 Hromadná ...'!$C$134:$K$985</definedName>
    <definedName name="_xlnm.Print_Titles" localSheetId="0">'101.1 - SO101.1 Hromadná ...'!$134:$134</definedName>
    <definedName name="_xlnm.Print_Area" localSheetId="0">'101.1 - SO101.1 Hromadná ...'!$C$4:$J$76,'101.1 - SO101.1 Hromadná ...'!$C$82:$J$116,'101.1 - SO101.1 Hromadná ...'!$C$122:$K$985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85" i="1" l="1"/>
  <c r="BI985" i="1"/>
  <c r="BH985" i="1"/>
  <c r="BG985" i="1"/>
  <c r="BF985" i="1"/>
  <c r="T985" i="1"/>
  <c r="R985" i="1"/>
  <c r="R982" i="1" s="1"/>
  <c r="P985" i="1"/>
  <c r="P982" i="1" s="1"/>
  <c r="J985" i="1"/>
  <c r="BE985" i="1" s="1"/>
  <c r="BK983" i="1"/>
  <c r="BK982" i="1" s="1"/>
  <c r="J982" i="1" s="1"/>
  <c r="J115" i="1" s="1"/>
  <c r="BI983" i="1"/>
  <c r="BH983" i="1"/>
  <c r="BG983" i="1"/>
  <c r="BF983" i="1"/>
  <c r="BE983" i="1"/>
  <c r="T983" i="1"/>
  <c r="R983" i="1"/>
  <c r="P983" i="1"/>
  <c r="J983" i="1"/>
  <c r="BK875" i="1"/>
  <c r="BI875" i="1"/>
  <c r="BH875" i="1"/>
  <c r="BG875" i="1"/>
  <c r="BF875" i="1"/>
  <c r="T875" i="1"/>
  <c r="R875" i="1"/>
  <c r="P875" i="1"/>
  <c r="J875" i="1"/>
  <c r="BE875" i="1" s="1"/>
  <c r="BK873" i="1"/>
  <c r="BK872" i="1" s="1"/>
  <c r="J872" i="1" s="1"/>
  <c r="J114" i="1" s="1"/>
  <c r="BI873" i="1"/>
  <c r="BH873" i="1"/>
  <c r="BG873" i="1"/>
  <c r="BF873" i="1"/>
  <c r="T873" i="1"/>
  <c r="R873" i="1"/>
  <c r="R872" i="1" s="1"/>
  <c r="P873" i="1"/>
  <c r="P872" i="1" s="1"/>
  <c r="J873" i="1"/>
  <c r="BE873" i="1" s="1"/>
  <c r="BK868" i="1"/>
  <c r="BI868" i="1"/>
  <c r="BH868" i="1"/>
  <c r="BG868" i="1"/>
  <c r="BF868" i="1"/>
  <c r="BE868" i="1"/>
  <c r="T868" i="1"/>
  <c r="R868" i="1"/>
  <c r="P868" i="1"/>
  <c r="J868" i="1"/>
  <c r="BK866" i="1"/>
  <c r="BI866" i="1"/>
  <c r="BH866" i="1"/>
  <c r="BG866" i="1"/>
  <c r="BF866" i="1"/>
  <c r="T866" i="1"/>
  <c r="R866" i="1"/>
  <c r="P866" i="1"/>
  <c r="J866" i="1"/>
  <c r="BE866" i="1" s="1"/>
  <c r="BK858" i="1"/>
  <c r="BK857" i="1" s="1"/>
  <c r="J857" i="1" s="1"/>
  <c r="J113" i="1" s="1"/>
  <c r="BI858" i="1"/>
  <c r="BH858" i="1"/>
  <c r="BG858" i="1"/>
  <c r="BF858" i="1"/>
  <c r="T858" i="1"/>
  <c r="R858" i="1"/>
  <c r="R857" i="1" s="1"/>
  <c r="P858" i="1"/>
  <c r="J858" i="1"/>
  <c r="BE858" i="1" s="1"/>
  <c r="BK856" i="1"/>
  <c r="BI856" i="1"/>
  <c r="BH856" i="1"/>
  <c r="BG856" i="1"/>
  <c r="BF856" i="1"/>
  <c r="T856" i="1"/>
  <c r="R856" i="1"/>
  <c r="P856" i="1"/>
  <c r="J856" i="1"/>
  <c r="BE856" i="1" s="1"/>
  <c r="BK855" i="1"/>
  <c r="BI855" i="1"/>
  <c r="BH855" i="1"/>
  <c r="BG855" i="1"/>
  <c r="BF855" i="1"/>
  <c r="T855" i="1"/>
  <c r="R855" i="1"/>
  <c r="P855" i="1"/>
  <c r="J855" i="1"/>
  <c r="BE855" i="1" s="1"/>
  <c r="BK854" i="1"/>
  <c r="BI854" i="1"/>
  <c r="BH854" i="1"/>
  <c r="BG854" i="1"/>
  <c r="BF854" i="1"/>
  <c r="BE854" i="1"/>
  <c r="T854" i="1"/>
  <c r="R854" i="1"/>
  <c r="P854" i="1"/>
  <c r="J854" i="1"/>
  <c r="BK853" i="1"/>
  <c r="BI853" i="1"/>
  <c r="BH853" i="1"/>
  <c r="BG853" i="1"/>
  <c r="BF853" i="1"/>
  <c r="T853" i="1"/>
  <c r="R853" i="1"/>
  <c r="P853" i="1"/>
  <c r="J853" i="1"/>
  <c r="BE853" i="1" s="1"/>
  <c r="BK852" i="1"/>
  <c r="BI852" i="1"/>
  <c r="BH852" i="1"/>
  <c r="BG852" i="1"/>
  <c r="BF852" i="1"/>
  <c r="T852" i="1"/>
  <c r="R852" i="1"/>
  <c r="P852" i="1"/>
  <c r="J852" i="1"/>
  <c r="BE852" i="1" s="1"/>
  <c r="BK851" i="1"/>
  <c r="BI851" i="1"/>
  <c r="BH851" i="1"/>
  <c r="BG851" i="1"/>
  <c r="BF851" i="1"/>
  <c r="T851" i="1"/>
  <c r="R851" i="1"/>
  <c r="P851" i="1"/>
  <c r="J851" i="1"/>
  <c r="BE851" i="1" s="1"/>
  <c r="BK850" i="1"/>
  <c r="BI850" i="1"/>
  <c r="BH850" i="1"/>
  <c r="BG850" i="1"/>
  <c r="BF850" i="1"/>
  <c r="T850" i="1"/>
  <c r="R850" i="1"/>
  <c r="P850" i="1"/>
  <c r="J850" i="1"/>
  <c r="BE850" i="1" s="1"/>
  <c r="BK849" i="1"/>
  <c r="BI849" i="1"/>
  <c r="BH849" i="1"/>
  <c r="BG849" i="1"/>
  <c r="BF849" i="1"/>
  <c r="T849" i="1"/>
  <c r="R849" i="1"/>
  <c r="P849" i="1"/>
  <c r="J849" i="1"/>
  <c r="BE849" i="1" s="1"/>
  <c r="BK847" i="1"/>
  <c r="BI847" i="1"/>
  <c r="BH847" i="1"/>
  <c r="BG847" i="1"/>
  <c r="BF847" i="1"/>
  <c r="T847" i="1"/>
  <c r="R847" i="1"/>
  <c r="P847" i="1"/>
  <c r="J847" i="1"/>
  <c r="BE847" i="1" s="1"/>
  <c r="BK845" i="1"/>
  <c r="BI845" i="1"/>
  <c r="BH845" i="1"/>
  <c r="BG845" i="1"/>
  <c r="BF845" i="1"/>
  <c r="BE845" i="1"/>
  <c r="T845" i="1"/>
  <c r="R845" i="1"/>
  <c r="P845" i="1"/>
  <c r="J845" i="1"/>
  <c r="BK843" i="1"/>
  <c r="BI843" i="1"/>
  <c r="BH843" i="1"/>
  <c r="BG843" i="1"/>
  <c r="BF843" i="1"/>
  <c r="T843" i="1"/>
  <c r="R843" i="1"/>
  <c r="P843" i="1"/>
  <c r="J843" i="1"/>
  <c r="BE843" i="1" s="1"/>
  <c r="BK841" i="1"/>
  <c r="BI841" i="1"/>
  <c r="BH841" i="1"/>
  <c r="BG841" i="1"/>
  <c r="BF841" i="1"/>
  <c r="T841" i="1"/>
  <c r="R841" i="1"/>
  <c r="P841" i="1"/>
  <c r="J841" i="1"/>
  <c r="BE841" i="1" s="1"/>
  <c r="BK840" i="1"/>
  <c r="BI840" i="1"/>
  <c r="BH840" i="1"/>
  <c r="BG840" i="1"/>
  <c r="BF840" i="1"/>
  <c r="T840" i="1"/>
  <c r="R840" i="1"/>
  <c r="P840" i="1"/>
  <c r="J840" i="1"/>
  <c r="BE840" i="1" s="1"/>
  <c r="BK839" i="1"/>
  <c r="BI839" i="1"/>
  <c r="BH839" i="1"/>
  <c r="BG839" i="1"/>
  <c r="BF839" i="1"/>
  <c r="BE839" i="1"/>
  <c r="T839" i="1"/>
  <c r="R839" i="1"/>
  <c r="P839" i="1"/>
  <c r="J839" i="1"/>
  <c r="BK838" i="1"/>
  <c r="BI838" i="1"/>
  <c r="BH838" i="1"/>
  <c r="BG838" i="1"/>
  <c r="BF838" i="1"/>
  <c r="BE838" i="1"/>
  <c r="T838" i="1"/>
  <c r="R838" i="1"/>
  <c r="P838" i="1"/>
  <c r="J838" i="1"/>
  <c r="BK837" i="1"/>
  <c r="BI837" i="1"/>
  <c r="BH837" i="1"/>
  <c r="BG837" i="1"/>
  <c r="BF837" i="1"/>
  <c r="T837" i="1"/>
  <c r="R837" i="1"/>
  <c r="P837" i="1"/>
  <c r="J837" i="1"/>
  <c r="BE837" i="1" s="1"/>
  <c r="BK836" i="1"/>
  <c r="BI836" i="1"/>
  <c r="BH836" i="1"/>
  <c r="BG836" i="1"/>
  <c r="BF836" i="1"/>
  <c r="T836" i="1"/>
  <c r="R836" i="1"/>
  <c r="P836" i="1"/>
  <c r="J836" i="1"/>
  <c r="BE836" i="1" s="1"/>
  <c r="BK835" i="1"/>
  <c r="BI835" i="1"/>
  <c r="BH835" i="1"/>
  <c r="BG835" i="1"/>
  <c r="BF835" i="1"/>
  <c r="T835" i="1"/>
  <c r="R835" i="1"/>
  <c r="P835" i="1"/>
  <c r="J835" i="1"/>
  <c r="BE835" i="1" s="1"/>
  <c r="BK834" i="1"/>
  <c r="BI834" i="1"/>
  <c r="BH834" i="1"/>
  <c r="BG834" i="1"/>
  <c r="BF834" i="1"/>
  <c r="BE834" i="1"/>
  <c r="T834" i="1"/>
  <c r="R834" i="1"/>
  <c r="P834" i="1"/>
  <c r="J834" i="1"/>
  <c r="BK833" i="1"/>
  <c r="BI833" i="1"/>
  <c r="BH833" i="1"/>
  <c r="BG833" i="1"/>
  <c r="BF833" i="1"/>
  <c r="T833" i="1"/>
  <c r="R833" i="1"/>
  <c r="P833" i="1"/>
  <c r="J833" i="1"/>
  <c r="BE833" i="1" s="1"/>
  <c r="BK832" i="1"/>
  <c r="BI832" i="1"/>
  <c r="BH832" i="1"/>
  <c r="BG832" i="1"/>
  <c r="BF832" i="1"/>
  <c r="T832" i="1"/>
  <c r="R832" i="1"/>
  <c r="P832" i="1"/>
  <c r="J832" i="1"/>
  <c r="BE832" i="1" s="1"/>
  <c r="BK831" i="1"/>
  <c r="BI831" i="1"/>
  <c r="BH831" i="1"/>
  <c r="BG831" i="1"/>
  <c r="BF831" i="1"/>
  <c r="T831" i="1"/>
  <c r="R831" i="1"/>
  <c r="P831" i="1"/>
  <c r="J831" i="1"/>
  <c r="BE831" i="1" s="1"/>
  <c r="BK830" i="1"/>
  <c r="BI830" i="1"/>
  <c r="BH830" i="1"/>
  <c r="BG830" i="1"/>
  <c r="BF830" i="1"/>
  <c r="T830" i="1"/>
  <c r="R830" i="1"/>
  <c r="P830" i="1"/>
  <c r="J830" i="1"/>
  <c r="BE830" i="1" s="1"/>
  <c r="BK829" i="1"/>
  <c r="BI829" i="1"/>
  <c r="BH829" i="1"/>
  <c r="BG829" i="1"/>
  <c r="BF829" i="1"/>
  <c r="T829" i="1"/>
  <c r="R829" i="1"/>
  <c r="P829" i="1"/>
  <c r="J829" i="1"/>
  <c r="BE829" i="1" s="1"/>
  <c r="BK828" i="1"/>
  <c r="BI828" i="1"/>
  <c r="BH828" i="1"/>
  <c r="BG828" i="1"/>
  <c r="BF828" i="1"/>
  <c r="T828" i="1"/>
  <c r="R828" i="1"/>
  <c r="P828" i="1"/>
  <c r="J828" i="1"/>
  <c r="BE828" i="1" s="1"/>
  <c r="BK827" i="1"/>
  <c r="BI827" i="1"/>
  <c r="BH827" i="1"/>
  <c r="BG827" i="1"/>
  <c r="BF827" i="1"/>
  <c r="BE827" i="1"/>
  <c r="T827" i="1"/>
  <c r="R827" i="1"/>
  <c r="P827" i="1"/>
  <c r="J827" i="1"/>
  <c r="BK825" i="1"/>
  <c r="BI825" i="1"/>
  <c r="BH825" i="1"/>
  <c r="BG825" i="1"/>
  <c r="BF825" i="1"/>
  <c r="T825" i="1"/>
  <c r="R825" i="1"/>
  <c r="P825" i="1"/>
  <c r="J825" i="1"/>
  <c r="BE825" i="1" s="1"/>
  <c r="BK823" i="1"/>
  <c r="BI823" i="1"/>
  <c r="BH823" i="1"/>
  <c r="BG823" i="1"/>
  <c r="BF823" i="1"/>
  <c r="T823" i="1"/>
  <c r="R823" i="1"/>
  <c r="P823" i="1"/>
  <c r="J823" i="1"/>
  <c r="BE823" i="1" s="1"/>
  <c r="BK820" i="1"/>
  <c r="BK819" i="1" s="1"/>
  <c r="J819" i="1" s="1"/>
  <c r="J111" i="1" s="1"/>
  <c r="BI820" i="1"/>
  <c r="BH820" i="1"/>
  <c r="BG820" i="1"/>
  <c r="BF820" i="1"/>
  <c r="T820" i="1"/>
  <c r="T819" i="1" s="1"/>
  <c r="R820" i="1"/>
  <c r="P820" i="1"/>
  <c r="P819" i="1" s="1"/>
  <c r="J820" i="1"/>
  <c r="BE820" i="1" s="1"/>
  <c r="BK818" i="1"/>
  <c r="BI818" i="1"/>
  <c r="BH818" i="1"/>
  <c r="BG818" i="1"/>
  <c r="BF818" i="1"/>
  <c r="BE818" i="1"/>
  <c r="T818" i="1"/>
  <c r="R818" i="1"/>
  <c r="P818" i="1"/>
  <c r="J818" i="1"/>
  <c r="BK812" i="1"/>
  <c r="BI812" i="1"/>
  <c r="BH812" i="1"/>
  <c r="BG812" i="1"/>
  <c r="BF812" i="1"/>
  <c r="T812" i="1"/>
  <c r="R812" i="1"/>
  <c r="P812" i="1"/>
  <c r="J812" i="1"/>
  <c r="BE812" i="1" s="1"/>
  <c r="BK804" i="1"/>
  <c r="BI804" i="1"/>
  <c r="BH804" i="1"/>
  <c r="BG804" i="1"/>
  <c r="BF804" i="1"/>
  <c r="T804" i="1"/>
  <c r="R804" i="1"/>
  <c r="P804" i="1"/>
  <c r="J804" i="1"/>
  <c r="BE804" i="1" s="1"/>
  <c r="BK800" i="1"/>
  <c r="BI800" i="1"/>
  <c r="BH800" i="1"/>
  <c r="BG800" i="1"/>
  <c r="BF800" i="1"/>
  <c r="T800" i="1"/>
  <c r="R800" i="1"/>
  <c r="P800" i="1"/>
  <c r="J800" i="1"/>
  <c r="BE800" i="1" s="1"/>
  <c r="BK796" i="1"/>
  <c r="BI796" i="1"/>
  <c r="BH796" i="1"/>
  <c r="BG796" i="1"/>
  <c r="BF796" i="1"/>
  <c r="BE796" i="1"/>
  <c r="T796" i="1"/>
  <c r="R796" i="1"/>
  <c r="P796" i="1"/>
  <c r="J796" i="1"/>
  <c r="BK794" i="1"/>
  <c r="BI794" i="1"/>
  <c r="BH794" i="1"/>
  <c r="BG794" i="1"/>
  <c r="BF794" i="1"/>
  <c r="T794" i="1"/>
  <c r="R794" i="1"/>
  <c r="P794" i="1"/>
  <c r="J794" i="1"/>
  <c r="BE794" i="1" s="1"/>
  <c r="BK792" i="1"/>
  <c r="BI792" i="1"/>
  <c r="BH792" i="1"/>
  <c r="BG792" i="1"/>
  <c r="BF792" i="1"/>
  <c r="T792" i="1"/>
  <c r="R792" i="1"/>
  <c r="P792" i="1"/>
  <c r="J792" i="1"/>
  <c r="BE792" i="1" s="1"/>
  <c r="BK788" i="1"/>
  <c r="BI788" i="1"/>
  <c r="BH788" i="1"/>
  <c r="BG788" i="1"/>
  <c r="BF788" i="1"/>
  <c r="T788" i="1"/>
  <c r="R788" i="1"/>
  <c r="P788" i="1"/>
  <c r="J788" i="1"/>
  <c r="BE788" i="1" s="1"/>
  <c r="BK786" i="1"/>
  <c r="BI786" i="1"/>
  <c r="BH786" i="1"/>
  <c r="BG786" i="1"/>
  <c r="BF786" i="1"/>
  <c r="T786" i="1"/>
  <c r="R786" i="1"/>
  <c r="P786" i="1"/>
  <c r="J786" i="1"/>
  <c r="BE786" i="1" s="1"/>
  <c r="BK784" i="1"/>
  <c r="BI784" i="1"/>
  <c r="BH784" i="1"/>
  <c r="BG784" i="1"/>
  <c r="BF784" i="1"/>
  <c r="T784" i="1"/>
  <c r="R784" i="1"/>
  <c r="P784" i="1"/>
  <c r="J784" i="1"/>
  <c r="BE784" i="1" s="1"/>
  <c r="BK783" i="1"/>
  <c r="BI783" i="1"/>
  <c r="BH783" i="1"/>
  <c r="BG783" i="1"/>
  <c r="BF783" i="1"/>
  <c r="BE783" i="1"/>
  <c r="T783" i="1"/>
  <c r="R783" i="1"/>
  <c r="P783" i="1"/>
  <c r="J783" i="1"/>
  <c r="BK781" i="1"/>
  <c r="BI781" i="1"/>
  <c r="BH781" i="1"/>
  <c r="BG781" i="1"/>
  <c r="BF781" i="1"/>
  <c r="BE781" i="1"/>
  <c r="T781" i="1"/>
  <c r="R781" i="1"/>
  <c r="P781" i="1"/>
  <c r="J781" i="1"/>
  <c r="BK779" i="1"/>
  <c r="BI779" i="1"/>
  <c r="BH779" i="1"/>
  <c r="BG779" i="1"/>
  <c r="BF779" i="1"/>
  <c r="T779" i="1"/>
  <c r="R779" i="1"/>
  <c r="P779" i="1"/>
  <c r="J779" i="1"/>
  <c r="BE779" i="1" s="1"/>
  <c r="BK777" i="1"/>
  <c r="BI777" i="1"/>
  <c r="BH777" i="1"/>
  <c r="BG777" i="1"/>
  <c r="BF777" i="1"/>
  <c r="T777" i="1"/>
  <c r="R777" i="1"/>
  <c r="P777" i="1"/>
  <c r="J777" i="1"/>
  <c r="BE777" i="1" s="1"/>
  <c r="BK772" i="1"/>
  <c r="BI772" i="1"/>
  <c r="BH772" i="1"/>
  <c r="BG772" i="1"/>
  <c r="BF772" i="1"/>
  <c r="T772" i="1"/>
  <c r="R772" i="1"/>
  <c r="P772" i="1"/>
  <c r="J772" i="1"/>
  <c r="BE772" i="1" s="1"/>
  <c r="BK770" i="1"/>
  <c r="BI770" i="1"/>
  <c r="BH770" i="1"/>
  <c r="BG770" i="1"/>
  <c r="BF770" i="1"/>
  <c r="T770" i="1"/>
  <c r="R770" i="1"/>
  <c r="P770" i="1"/>
  <c r="J770" i="1"/>
  <c r="BE770" i="1" s="1"/>
  <c r="BK766" i="1"/>
  <c r="BI766" i="1"/>
  <c r="BH766" i="1"/>
  <c r="BG766" i="1"/>
  <c r="BF766" i="1"/>
  <c r="T766" i="1"/>
  <c r="R766" i="1"/>
  <c r="P766" i="1"/>
  <c r="J766" i="1"/>
  <c r="BE766" i="1" s="1"/>
  <c r="BK765" i="1"/>
  <c r="BI765" i="1"/>
  <c r="BH765" i="1"/>
  <c r="BG765" i="1"/>
  <c r="BF765" i="1"/>
  <c r="T765" i="1"/>
  <c r="R765" i="1"/>
  <c r="P765" i="1"/>
  <c r="J765" i="1"/>
  <c r="BE765" i="1" s="1"/>
  <c r="BK761" i="1"/>
  <c r="BI761" i="1"/>
  <c r="BH761" i="1"/>
  <c r="BG761" i="1"/>
  <c r="BF761" i="1"/>
  <c r="T761" i="1"/>
  <c r="R761" i="1"/>
  <c r="P761" i="1"/>
  <c r="J761" i="1"/>
  <c r="BE761" i="1" s="1"/>
  <c r="BK757" i="1"/>
  <c r="BI757" i="1"/>
  <c r="BH757" i="1"/>
  <c r="BG757" i="1"/>
  <c r="BF757" i="1"/>
  <c r="T757" i="1"/>
  <c r="R757" i="1"/>
  <c r="P757" i="1"/>
  <c r="J757" i="1"/>
  <c r="BE757" i="1" s="1"/>
  <c r="BK751" i="1"/>
  <c r="BI751" i="1"/>
  <c r="BH751" i="1"/>
  <c r="BG751" i="1"/>
  <c r="BF751" i="1"/>
  <c r="T751" i="1"/>
  <c r="R751" i="1"/>
  <c r="P751" i="1"/>
  <c r="J751" i="1"/>
  <c r="BE751" i="1" s="1"/>
  <c r="BK745" i="1"/>
  <c r="BI745" i="1"/>
  <c r="BH745" i="1"/>
  <c r="BG745" i="1"/>
  <c r="BF745" i="1"/>
  <c r="T745" i="1"/>
  <c r="R745" i="1"/>
  <c r="P745" i="1"/>
  <c r="J745" i="1"/>
  <c r="BE745" i="1" s="1"/>
  <c r="BK738" i="1"/>
  <c r="BI738" i="1"/>
  <c r="BH738" i="1"/>
  <c r="BG738" i="1"/>
  <c r="BF738" i="1"/>
  <c r="BE738" i="1"/>
  <c r="T738" i="1"/>
  <c r="R738" i="1"/>
  <c r="P738" i="1"/>
  <c r="J738" i="1"/>
  <c r="BK732" i="1"/>
  <c r="BI732" i="1"/>
  <c r="BH732" i="1"/>
  <c r="BG732" i="1"/>
  <c r="BF732" i="1"/>
  <c r="T732" i="1"/>
  <c r="R732" i="1"/>
  <c r="P732" i="1"/>
  <c r="J732" i="1"/>
  <c r="BE732" i="1" s="1"/>
  <c r="BK728" i="1"/>
  <c r="BI728" i="1"/>
  <c r="BH728" i="1"/>
  <c r="BG728" i="1"/>
  <c r="BF728" i="1"/>
  <c r="T728" i="1"/>
  <c r="R728" i="1"/>
  <c r="P728" i="1"/>
  <c r="J728" i="1"/>
  <c r="BE728" i="1" s="1"/>
  <c r="BK721" i="1"/>
  <c r="BI721" i="1"/>
  <c r="BH721" i="1"/>
  <c r="BG721" i="1"/>
  <c r="BF721" i="1"/>
  <c r="T721" i="1"/>
  <c r="R721" i="1"/>
  <c r="P721" i="1"/>
  <c r="J721" i="1"/>
  <c r="BE721" i="1" s="1"/>
  <c r="BK716" i="1"/>
  <c r="BI716" i="1"/>
  <c r="BH716" i="1"/>
  <c r="BG716" i="1"/>
  <c r="BF716" i="1"/>
  <c r="T716" i="1"/>
  <c r="R716" i="1"/>
  <c r="P716" i="1"/>
  <c r="J716" i="1"/>
  <c r="BE716" i="1" s="1"/>
  <c r="BK712" i="1"/>
  <c r="BI712" i="1"/>
  <c r="BH712" i="1"/>
  <c r="BG712" i="1"/>
  <c r="BF712" i="1"/>
  <c r="T712" i="1"/>
  <c r="R712" i="1"/>
  <c r="P712" i="1"/>
  <c r="J712" i="1"/>
  <c r="BE712" i="1" s="1"/>
  <c r="BK708" i="1"/>
  <c r="BI708" i="1"/>
  <c r="BH708" i="1"/>
  <c r="BG708" i="1"/>
  <c r="BF708" i="1"/>
  <c r="T708" i="1"/>
  <c r="R708" i="1"/>
  <c r="P708" i="1"/>
  <c r="J708" i="1"/>
  <c r="BE708" i="1" s="1"/>
  <c r="BK704" i="1"/>
  <c r="BI704" i="1"/>
  <c r="BH704" i="1"/>
  <c r="BG704" i="1"/>
  <c r="BF704" i="1"/>
  <c r="T704" i="1"/>
  <c r="R704" i="1"/>
  <c r="P704" i="1"/>
  <c r="J704" i="1"/>
  <c r="BE704" i="1" s="1"/>
  <c r="BK702" i="1"/>
  <c r="BI702" i="1"/>
  <c r="BH702" i="1"/>
  <c r="BG702" i="1"/>
  <c r="BF702" i="1"/>
  <c r="BE702" i="1"/>
  <c r="T702" i="1"/>
  <c r="R702" i="1"/>
  <c r="P702" i="1"/>
  <c r="J702" i="1"/>
  <c r="BK691" i="1"/>
  <c r="BI691" i="1"/>
  <c r="BH691" i="1"/>
  <c r="BG691" i="1"/>
  <c r="BF691" i="1"/>
  <c r="T691" i="1"/>
  <c r="R691" i="1"/>
  <c r="P691" i="1"/>
  <c r="J691" i="1"/>
  <c r="BE691" i="1" s="1"/>
  <c r="BK687" i="1"/>
  <c r="BI687" i="1"/>
  <c r="BH687" i="1"/>
  <c r="BG687" i="1"/>
  <c r="BF687" i="1"/>
  <c r="T687" i="1"/>
  <c r="R687" i="1"/>
  <c r="P687" i="1"/>
  <c r="J687" i="1"/>
  <c r="BE687" i="1" s="1"/>
  <c r="BK685" i="1"/>
  <c r="BI685" i="1"/>
  <c r="BH685" i="1"/>
  <c r="BG685" i="1"/>
  <c r="BF685" i="1"/>
  <c r="T685" i="1"/>
  <c r="R685" i="1"/>
  <c r="P685" i="1"/>
  <c r="J685" i="1"/>
  <c r="BE685" i="1" s="1"/>
  <c r="BK674" i="1"/>
  <c r="BI674" i="1"/>
  <c r="BH674" i="1"/>
  <c r="BG674" i="1"/>
  <c r="BF674" i="1"/>
  <c r="BE674" i="1"/>
  <c r="T674" i="1"/>
  <c r="R674" i="1"/>
  <c r="P674" i="1"/>
  <c r="J674" i="1"/>
  <c r="BK673" i="1"/>
  <c r="BI673" i="1"/>
  <c r="BH673" i="1"/>
  <c r="BG673" i="1"/>
  <c r="BF673" i="1"/>
  <c r="T673" i="1"/>
  <c r="T672" i="1" s="1"/>
  <c r="R673" i="1"/>
  <c r="R672" i="1" s="1"/>
  <c r="P673" i="1"/>
  <c r="J673" i="1"/>
  <c r="BE673" i="1" s="1"/>
  <c r="BK671" i="1"/>
  <c r="BI671" i="1"/>
  <c r="BH671" i="1"/>
  <c r="BG671" i="1"/>
  <c r="BF671" i="1"/>
  <c r="T671" i="1"/>
  <c r="R671" i="1"/>
  <c r="P671" i="1"/>
  <c r="J671" i="1"/>
  <c r="BE671" i="1" s="1"/>
  <c r="BK669" i="1"/>
  <c r="BI669" i="1"/>
  <c r="BH669" i="1"/>
  <c r="BG669" i="1"/>
  <c r="BF669" i="1"/>
  <c r="T669" i="1"/>
  <c r="R669" i="1"/>
  <c r="P669" i="1"/>
  <c r="J669" i="1"/>
  <c r="BE669" i="1" s="1"/>
  <c r="BK667" i="1"/>
  <c r="BI667" i="1"/>
  <c r="BH667" i="1"/>
  <c r="BG667" i="1"/>
  <c r="BF667" i="1"/>
  <c r="T667" i="1"/>
  <c r="R667" i="1"/>
  <c r="P667" i="1"/>
  <c r="J667" i="1"/>
  <c r="BE667" i="1" s="1"/>
  <c r="BK665" i="1"/>
  <c r="BI665" i="1"/>
  <c r="BH665" i="1"/>
  <c r="BG665" i="1"/>
  <c r="BF665" i="1"/>
  <c r="BE665" i="1"/>
  <c r="T665" i="1"/>
  <c r="R665" i="1"/>
  <c r="P665" i="1"/>
  <c r="J665" i="1"/>
  <c r="BK663" i="1"/>
  <c r="BI663" i="1"/>
  <c r="BH663" i="1"/>
  <c r="BG663" i="1"/>
  <c r="BF663" i="1"/>
  <c r="T663" i="1"/>
  <c r="R663" i="1"/>
  <c r="P663" i="1"/>
  <c r="J663" i="1"/>
  <c r="BE663" i="1" s="1"/>
  <c r="BK661" i="1"/>
  <c r="BI661" i="1"/>
  <c r="BH661" i="1"/>
  <c r="BG661" i="1"/>
  <c r="BF661" i="1"/>
  <c r="T661" i="1"/>
  <c r="T658" i="1" s="1"/>
  <c r="R661" i="1"/>
  <c r="P661" i="1"/>
  <c r="J661" i="1"/>
  <c r="BE661" i="1" s="1"/>
  <c r="BK659" i="1"/>
  <c r="BI659" i="1"/>
  <c r="BH659" i="1"/>
  <c r="BG659" i="1"/>
  <c r="BF659" i="1"/>
  <c r="T659" i="1"/>
  <c r="R659" i="1"/>
  <c r="P659" i="1"/>
  <c r="J659" i="1"/>
  <c r="BE659" i="1" s="1"/>
  <c r="BK656" i="1"/>
  <c r="BK655" i="1" s="1"/>
  <c r="J655" i="1" s="1"/>
  <c r="J106" i="1" s="1"/>
  <c r="BI656" i="1"/>
  <c r="BH656" i="1"/>
  <c r="BG656" i="1"/>
  <c r="BF656" i="1"/>
  <c r="T656" i="1"/>
  <c r="R656" i="1"/>
  <c r="P656" i="1"/>
  <c r="P655" i="1" s="1"/>
  <c r="J656" i="1"/>
  <c r="BE656" i="1" s="1"/>
  <c r="T655" i="1"/>
  <c r="R655" i="1"/>
  <c r="BK654" i="1"/>
  <c r="BI654" i="1"/>
  <c r="BH654" i="1"/>
  <c r="BG654" i="1"/>
  <c r="BF654" i="1"/>
  <c r="BE654" i="1"/>
  <c r="T654" i="1"/>
  <c r="R654" i="1"/>
  <c r="P654" i="1"/>
  <c r="J654" i="1"/>
  <c r="BK653" i="1"/>
  <c r="BI653" i="1"/>
  <c r="BH653" i="1"/>
  <c r="BG653" i="1"/>
  <c r="BF653" i="1"/>
  <c r="T653" i="1"/>
  <c r="R653" i="1"/>
  <c r="P653" i="1"/>
  <c r="J653" i="1"/>
  <c r="BE653" i="1" s="1"/>
  <c r="BK652" i="1"/>
  <c r="BI652" i="1"/>
  <c r="BH652" i="1"/>
  <c r="BG652" i="1"/>
  <c r="BF652" i="1"/>
  <c r="T652" i="1"/>
  <c r="R652" i="1"/>
  <c r="P652" i="1"/>
  <c r="J652" i="1"/>
  <c r="BE652" i="1" s="1"/>
  <c r="BK651" i="1"/>
  <c r="BI651" i="1"/>
  <c r="BH651" i="1"/>
  <c r="BG651" i="1"/>
  <c r="BF651" i="1"/>
  <c r="T651" i="1"/>
  <c r="R651" i="1"/>
  <c r="P651" i="1"/>
  <c r="J651" i="1"/>
  <c r="BE651" i="1" s="1"/>
  <c r="BK650" i="1"/>
  <c r="BI650" i="1"/>
  <c r="BH650" i="1"/>
  <c r="BG650" i="1"/>
  <c r="BF650" i="1"/>
  <c r="T650" i="1"/>
  <c r="R650" i="1"/>
  <c r="P650" i="1"/>
  <c r="J650" i="1"/>
  <c r="BE650" i="1" s="1"/>
  <c r="BK649" i="1"/>
  <c r="BI649" i="1"/>
  <c r="BH649" i="1"/>
  <c r="BG649" i="1"/>
  <c r="BF649" i="1"/>
  <c r="T649" i="1"/>
  <c r="R649" i="1"/>
  <c r="P649" i="1"/>
  <c r="J649" i="1"/>
  <c r="BE649" i="1" s="1"/>
  <c r="BK648" i="1"/>
  <c r="BI648" i="1"/>
  <c r="BH648" i="1"/>
  <c r="BG648" i="1"/>
  <c r="BF648" i="1"/>
  <c r="T648" i="1"/>
  <c r="R648" i="1"/>
  <c r="P648" i="1"/>
  <c r="J648" i="1"/>
  <c r="BE648" i="1" s="1"/>
  <c r="BK647" i="1"/>
  <c r="BI647" i="1"/>
  <c r="BH647" i="1"/>
  <c r="BG647" i="1"/>
  <c r="BF647" i="1"/>
  <c r="T647" i="1"/>
  <c r="R647" i="1"/>
  <c r="P647" i="1"/>
  <c r="J647" i="1"/>
  <c r="BE647" i="1" s="1"/>
  <c r="BK646" i="1"/>
  <c r="BI646" i="1"/>
  <c r="BH646" i="1"/>
  <c r="BG646" i="1"/>
  <c r="BF646" i="1"/>
  <c r="BE646" i="1"/>
  <c r="T646" i="1"/>
  <c r="R646" i="1"/>
  <c r="P646" i="1"/>
  <c r="J646" i="1"/>
  <c r="BK645" i="1"/>
  <c r="BI645" i="1"/>
  <c r="BH645" i="1"/>
  <c r="BG645" i="1"/>
  <c r="BF645" i="1"/>
  <c r="T645" i="1"/>
  <c r="R645" i="1"/>
  <c r="P645" i="1"/>
  <c r="J645" i="1"/>
  <c r="BE645" i="1" s="1"/>
  <c r="BK644" i="1"/>
  <c r="BI644" i="1"/>
  <c r="BH644" i="1"/>
  <c r="BG644" i="1"/>
  <c r="BF644" i="1"/>
  <c r="T644" i="1"/>
  <c r="R644" i="1"/>
  <c r="P644" i="1"/>
  <c r="J644" i="1"/>
  <c r="BE644" i="1" s="1"/>
  <c r="BK643" i="1"/>
  <c r="BI643" i="1"/>
  <c r="BH643" i="1"/>
  <c r="BG643" i="1"/>
  <c r="BF643" i="1"/>
  <c r="T643" i="1"/>
  <c r="R643" i="1"/>
  <c r="P643" i="1"/>
  <c r="J643" i="1"/>
  <c r="BE643" i="1" s="1"/>
  <c r="BK642" i="1"/>
  <c r="BI642" i="1"/>
  <c r="BH642" i="1"/>
  <c r="BG642" i="1"/>
  <c r="BF642" i="1"/>
  <c r="BE642" i="1"/>
  <c r="T642" i="1"/>
  <c r="R642" i="1"/>
  <c r="P642" i="1"/>
  <c r="J642" i="1"/>
  <c r="BK641" i="1"/>
  <c r="BI641" i="1"/>
  <c r="BH641" i="1"/>
  <c r="BG641" i="1"/>
  <c r="BF641" i="1"/>
  <c r="T641" i="1"/>
  <c r="R641" i="1"/>
  <c r="P641" i="1"/>
  <c r="J641" i="1"/>
  <c r="BE641" i="1" s="1"/>
  <c r="BK640" i="1"/>
  <c r="BI640" i="1"/>
  <c r="BH640" i="1"/>
  <c r="BG640" i="1"/>
  <c r="BF640" i="1"/>
  <c r="T640" i="1"/>
  <c r="T639" i="1" s="1"/>
  <c r="R640" i="1"/>
  <c r="P640" i="1"/>
  <c r="J640" i="1"/>
  <c r="BE640" i="1" s="1"/>
  <c r="BK638" i="1"/>
  <c r="BI638" i="1"/>
  <c r="BH638" i="1"/>
  <c r="BG638" i="1"/>
  <c r="BF638" i="1"/>
  <c r="T638" i="1"/>
  <c r="R638" i="1"/>
  <c r="P638" i="1"/>
  <c r="J638" i="1"/>
  <c r="BE638" i="1" s="1"/>
  <c r="BK634" i="1"/>
  <c r="BI634" i="1"/>
  <c r="BH634" i="1"/>
  <c r="BG634" i="1"/>
  <c r="BF634" i="1"/>
  <c r="T634" i="1"/>
  <c r="R634" i="1"/>
  <c r="P634" i="1"/>
  <c r="J634" i="1"/>
  <c r="BE634" i="1" s="1"/>
  <c r="BK632" i="1"/>
  <c r="BI632" i="1"/>
  <c r="BH632" i="1"/>
  <c r="BG632" i="1"/>
  <c r="BF632" i="1"/>
  <c r="T632" i="1"/>
  <c r="R632" i="1"/>
  <c r="P632" i="1"/>
  <c r="J632" i="1"/>
  <c r="BE632" i="1" s="1"/>
  <c r="BK631" i="1"/>
  <c r="BI631" i="1"/>
  <c r="BH631" i="1"/>
  <c r="BG631" i="1"/>
  <c r="BF631" i="1"/>
  <c r="T631" i="1"/>
  <c r="R631" i="1"/>
  <c r="P631" i="1"/>
  <c r="J631" i="1"/>
  <c r="BE631" i="1" s="1"/>
  <c r="BK629" i="1"/>
  <c r="BI629" i="1"/>
  <c r="BH629" i="1"/>
  <c r="BG629" i="1"/>
  <c r="BF629" i="1"/>
  <c r="T629" i="1"/>
  <c r="R629" i="1"/>
  <c r="P629" i="1"/>
  <c r="J629" i="1"/>
  <c r="BE629" i="1" s="1"/>
  <c r="BK628" i="1"/>
  <c r="BI628" i="1"/>
  <c r="BH628" i="1"/>
  <c r="BG628" i="1"/>
  <c r="BF628" i="1"/>
  <c r="BE628" i="1"/>
  <c r="T628" i="1"/>
  <c r="R628" i="1"/>
  <c r="P628" i="1"/>
  <c r="J628" i="1"/>
  <c r="BK627" i="1"/>
  <c r="BI627" i="1"/>
  <c r="BH627" i="1"/>
  <c r="BG627" i="1"/>
  <c r="BF627" i="1"/>
  <c r="T627" i="1"/>
  <c r="R627" i="1"/>
  <c r="P627" i="1"/>
  <c r="J627" i="1"/>
  <c r="BE627" i="1" s="1"/>
  <c r="BK625" i="1"/>
  <c r="BI625" i="1"/>
  <c r="BH625" i="1"/>
  <c r="BG625" i="1"/>
  <c r="BF625" i="1"/>
  <c r="T625" i="1"/>
  <c r="R625" i="1"/>
  <c r="P625" i="1"/>
  <c r="J625" i="1"/>
  <c r="BE625" i="1" s="1"/>
  <c r="BK620" i="1"/>
  <c r="BK619" i="1" s="1"/>
  <c r="J619" i="1" s="1"/>
  <c r="J104" i="1" s="1"/>
  <c r="BI620" i="1"/>
  <c r="BH620" i="1"/>
  <c r="BG620" i="1"/>
  <c r="BF620" i="1"/>
  <c r="T620" i="1"/>
  <c r="R620" i="1"/>
  <c r="P620" i="1"/>
  <c r="J620" i="1"/>
  <c r="BE620" i="1" s="1"/>
  <c r="BK617" i="1"/>
  <c r="BI617" i="1"/>
  <c r="BH617" i="1"/>
  <c r="BG617" i="1"/>
  <c r="BF617" i="1"/>
  <c r="BE617" i="1"/>
  <c r="T617" i="1"/>
  <c r="R617" i="1"/>
  <c r="P617" i="1"/>
  <c r="J617" i="1"/>
  <c r="BK615" i="1"/>
  <c r="BI615" i="1"/>
  <c r="BH615" i="1"/>
  <c r="BG615" i="1"/>
  <c r="BF615" i="1"/>
  <c r="T615" i="1"/>
  <c r="R615" i="1"/>
  <c r="P615" i="1"/>
  <c r="P612" i="1" s="1"/>
  <c r="J615" i="1"/>
  <c r="BE615" i="1" s="1"/>
  <c r="BK613" i="1"/>
  <c r="BI613" i="1"/>
  <c r="BH613" i="1"/>
  <c r="BG613" i="1"/>
  <c r="BF613" i="1"/>
  <c r="T613" i="1"/>
  <c r="R613" i="1"/>
  <c r="R612" i="1" s="1"/>
  <c r="P613" i="1"/>
  <c r="J613" i="1"/>
  <c r="BE613" i="1" s="1"/>
  <c r="BK611" i="1"/>
  <c r="BI611" i="1"/>
  <c r="BH611" i="1"/>
  <c r="BG611" i="1"/>
  <c r="BF611" i="1"/>
  <c r="T611" i="1"/>
  <c r="R611" i="1"/>
  <c r="P611" i="1"/>
  <c r="J611" i="1"/>
  <c r="BE611" i="1" s="1"/>
  <c r="BK607" i="1"/>
  <c r="BI607" i="1"/>
  <c r="BH607" i="1"/>
  <c r="BG607" i="1"/>
  <c r="BF607" i="1"/>
  <c r="BE607" i="1"/>
  <c r="T607" i="1"/>
  <c r="R607" i="1"/>
  <c r="P607" i="1"/>
  <c r="J607" i="1"/>
  <c r="BK604" i="1"/>
  <c r="BI604" i="1"/>
  <c r="BH604" i="1"/>
  <c r="BG604" i="1"/>
  <c r="BF604" i="1"/>
  <c r="T604" i="1"/>
  <c r="R604" i="1"/>
  <c r="P604" i="1"/>
  <c r="J604" i="1"/>
  <c r="BE604" i="1" s="1"/>
  <c r="BK603" i="1"/>
  <c r="BI603" i="1"/>
  <c r="BH603" i="1"/>
  <c r="BG603" i="1"/>
  <c r="BF603" i="1"/>
  <c r="T603" i="1"/>
  <c r="R603" i="1"/>
  <c r="P603" i="1"/>
  <c r="J603" i="1"/>
  <c r="BE603" i="1" s="1"/>
  <c r="BK599" i="1"/>
  <c r="BI599" i="1"/>
  <c r="BH599" i="1"/>
  <c r="BG599" i="1"/>
  <c r="BF599" i="1"/>
  <c r="T599" i="1"/>
  <c r="R599" i="1"/>
  <c r="P599" i="1"/>
  <c r="J599" i="1"/>
  <c r="BE599" i="1" s="1"/>
  <c r="BK597" i="1"/>
  <c r="BI597" i="1"/>
  <c r="BH597" i="1"/>
  <c r="BG597" i="1"/>
  <c r="BF597" i="1"/>
  <c r="T597" i="1"/>
  <c r="R597" i="1"/>
  <c r="P597" i="1"/>
  <c r="J597" i="1"/>
  <c r="BE597" i="1" s="1"/>
  <c r="BK591" i="1"/>
  <c r="BI591" i="1"/>
  <c r="BH591" i="1"/>
  <c r="BG591" i="1"/>
  <c r="BF591" i="1"/>
  <c r="T591" i="1"/>
  <c r="R591" i="1"/>
  <c r="P591" i="1"/>
  <c r="J591" i="1"/>
  <c r="BE591" i="1" s="1"/>
  <c r="BK585" i="1"/>
  <c r="BI585" i="1"/>
  <c r="BH585" i="1"/>
  <c r="BG585" i="1"/>
  <c r="BF585" i="1"/>
  <c r="T585" i="1"/>
  <c r="R585" i="1"/>
  <c r="P585" i="1"/>
  <c r="J585" i="1"/>
  <c r="BE585" i="1" s="1"/>
  <c r="BK584" i="1"/>
  <c r="BI584" i="1"/>
  <c r="BH584" i="1"/>
  <c r="BG584" i="1"/>
  <c r="BF584" i="1"/>
  <c r="BE584" i="1"/>
  <c r="T584" i="1"/>
  <c r="R584" i="1"/>
  <c r="P584" i="1"/>
  <c r="J584" i="1"/>
  <c r="BK572" i="1"/>
  <c r="BI572" i="1"/>
  <c r="BH572" i="1"/>
  <c r="BG572" i="1"/>
  <c r="BF572" i="1"/>
  <c r="T572" i="1"/>
  <c r="R572" i="1"/>
  <c r="P572" i="1"/>
  <c r="J572" i="1"/>
  <c r="BE572" i="1" s="1"/>
  <c r="BK571" i="1"/>
  <c r="BI571" i="1"/>
  <c r="BH571" i="1"/>
  <c r="BG571" i="1"/>
  <c r="BF571" i="1"/>
  <c r="T571" i="1"/>
  <c r="R571" i="1"/>
  <c r="P571" i="1"/>
  <c r="J571" i="1"/>
  <c r="BE571" i="1" s="1"/>
  <c r="BK541" i="1"/>
  <c r="BI541" i="1"/>
  <c r="BH541" i="1"/>
  <c r="BG541" i="1"/>
  <c r="BF541" i="1"/>
  <c r="T541" i="1"/>
  <c r="R541" i="1"/>
  <c r="P541" i="1"/>
  <c r="J541" i="1"/>
  <c r="BE541" i="1" s="1"/>
  <c r="BK512" i="1"/>
  <c r="BK511" i="1" s="1"/>
  <c r="J511" i="1" s="1"/>
  <c r="J102" i="1" s="1"/>
  <c r="BI512" i="1"/>
  <c r="BH512" i="1"/>
  <c r="BG512" i="1"/>
  <c r="BF512" i="1"/>
  <c r="BE512" i="1"/>
  <c r="T512" i="1"/>
  <c r="R512" i="1"/>
  <c r="P512" i="1"/>
  <c r="P511" i="1" s="1"/>
  <c r="J512" i="1"/>
  <c r="BK509" i="1"/>
  <c r="BI509" i="1"/>
  <c r="BH509" i="1"/>
  <c r="BG509" i="1"/>
  <c r="BF509" i="1"/>
  <c r="T509" i="1"/>
  <c r="R509" i="1"/>
  <c r="P509" i="1"/>
  <c r="J509" i="1"/>
  <c r="BE509" i="1" s="1"/>
  <c r="BK504" i="1"/>
  <c r="BI504" i="1"/>
  <c r="BH504" i="1"/>
  <c r="BG504" i="1"/>
  <c r="BF504" i="1"/>
  <c r="T504" i="1"/>
  <c r="R504" i="1"/>
  <c r="P504" i="1"/>
  <c r="J504" i="1"/>
  <c r="BE504" i="1" s="1"/>
  <c r="BK503" i="1"/>
  <c r="BI503" i="1"/>
  <c r="BH503" i="1"/>
  <c r="BG503" i="1"/>
  <c r="BF503" i="1"/>
  <c r="T503" i="1"/>
  <c r="R503" i="1"/>
  <c r="P503" i="1"/>
  <c r="J503" i="1"/>
  <c r="BE503" i="1" s="1"/>
  <c r="BK487" i="1"/>
  <c r="BI487" i="1"/>
  <c r="BH487" i="1"/>
  <c r="BG487" i="1"/>
  <c r="BF487" i="1"/>
  <c r="T487" i="1"/>
  <c r="R487" i="1"/>
  <c r="P487" i="1"/>
  <c r="J487" i="1"/>
  <c r="BE487" i="1" s="1"/>
  <c r="BK484" i="1"/>
  <c r="BI484" i="1"/>
  <c r="BH484" i="1"/>
  <c r="BG484" i="1"/>
  <c r="BF484" i="1"/>
  <c r="T484" i="1"/>
  <c r="R484" i="1"/>
  <c r="P484" i="1"/>
  <c r="J484" i="1"/>
  <c r="BE484" i="1" s="1"/>
  <c r="BK483" i="1"/>
  <c r="BI483" i="1"/>
  <c r="BH483" i="1"/>
  <c r="BG483" i="1"/>
  <c r="BF483" i="1"/>
  <c r="T483" i="1"/>
  <c r="R483" i="1"/>
  <c r="P483" i="1"/>
  <c r="J483" i="1"/>
  <c r="BE483" i="1" s="1"/>
  <c r="BK468" i="1"/>
  <c r="BI468" i="1"/>
  <c r="BH468" i="1"/>
  <c r="BG468" i="1"/>
  <c r="BF468" i="1"/>
  <c r="BE468" i="1"/>
  <c r="T468" i="1"/>
  <c r="R468" i="1"/>
  <c r="P468" i="1"/>
  <c r="J468" i="1"/>
  <c r="BK440" i="1"/>
  <c r="BI440" i="1"/>
  <c r="BH440" i="1"/>
  <c r="BG440" i="1"/>
  <c r="BF440" i="1"/>
  <c r="T440" i="1"/>
  <c r="R440" i="1"/>
  <c r="P440" i="1"/>
  <c r="J440" i="1"/>
  <c r="BE440" i="1" s="1"/>
  <c r="BK439" i="1"/>
  <c r="BI439" i="1"/>
  <c r="BH439" i="1"/>
  <c r="BG439" i="1"/>
  <c r="BF439" i="1"/>
  <c r="T439" i="1"/>
  <c r="R439" i="1"/>
  <c r="P439" i="1"/>
  <c r="J439" i="1"/>
  <c r="BE439" i="1" s="1"/>
  <c r="BK437" i="1"/>
  <c r="BI437" i="1"/>
  <c r="BH437" i="1"/>
  <c r="BG437" i="1"/>
  <c r="BF437" i="1"/>
  <c r="T437" i="1"/>
  <c r="R437" i="1"/>
  <c r="P437" i="1"/>
  <c r="J437" i="1"/>
  <c r="BE437" i="1" s="1"/>
  <c r="BK433" i="1"/>
  <c r="BI433" i="1"/>
  <c r="BH433" i="1"/>
  <c r="BG433" i="1"/>
  <c r="BF433" i="1"/>
  <c r="BE433" i="1"/>
  <c r="T433" i="1"/>
  <c r="R433" i="1"/>
  <c r="P433" i="1"/>
  <c r="J433" i="1"/>
  <c r="BK432" i="1"/>
  <c r="BI432" i="1"/>
  <c r="BH432" i="1"/>
  <c r="BG432" i="1"/>
  <c r="BF432" i="1"/>
  <c r="BE432" i="1"/>
  <c r="T432" i="1"/>
  <c r="R432" i="1"/>
  <c r="P432" i="1"/>
  <c r="J432" i="1"/>
  <c r="BK353" i="1"/>
  <c r="BI353" i="1"/>
  <c r="BH353" i="1"/>
  <c r="BG353" i="1"/>
  <c r="BF353" i="1"/>
  <c r="T353" i="1"/>
  <c r="R353" i="1"/>
  <c r="P353" i="1"/>
  <c r="J353" i="1"/>
  <c r="BE353" i="1" s="1"/>
  <c r="BK336" i="1"/>
  <c r="BI336" i="1"/>
  <c r="BH336" i="1"/>
  <c r="BG336" i="1"/>
  <c r="BF336" i="1"/>
  <c r="T336" i="1"/>
  <c r="R336" i="1"/>
  <c r="P336" i="1"/>
  <c r="J336" i="1"/>
  <c r="BE336" i="1" s="1"/>
  <c r="BK269" i="1"/>
  <c r="BI269" i="1"/>
  <c r="BH269" i="1"/>
  <c r="BG269" i="1"/>
  <c r="BF269" i="1"/>
  <c r="T269" i="1"/>
  <c r="R269" i="1"/>
  <c r="P269" i="1"/>
  <c r="J269" i="1"/>
  <c r="BE269" i="1" s="1"/>
  <c r="BK264" i="1"/>
  <c r="BK263" i="1" s="1"/>
  <c r="J263" i="1" s="1"/>
  <c r="J101" i="1" s="1"/>
  <c r="BI264" i="1"/>
  <c r="BH264" i="1"/>
  <c r="BG264" i="1"/>
  <c r="BF264" i="1"/>
  <c r="BE264" i="1"/>
  <c r="T264" i="1"/>
  <c r="T263" i="1" s="1"/>
  <c r="R264" i="1"/>
  <c r="P264" i="1"/>
  <c r="P263" i="1" s="1"/>
  <c r="J264" i="1"/>
  <c r="BK259" i="1"/>
  <c r="BI259" i="1"/>
  <c r="BH259" i="1"/>
  <c r="BG259" i="1"/>
  <c r="BF259" i="1"/>
  <c r="T259" i="1"/>
  <c r="R259" i="1"/>
  <c r="P259" i="1"/>
  <c r="J259" i="1"/>
  <c r="BE259" i="1" s="1"/>
  <c r="BK255" i="1"/>
  <c r="BI255" i="1"/>
  <c r="BH255" i="1"/>
  <c r="BG255" i="1"/>
  <c r="BF255" i="1"/>
  <c r="T255" i="1"/>
  <c r="R255" i="1"/>
  <c r="P255" i="1"/>
  <c r="J255" i="1"/>
  <c r="BE255" i="1" s="1"/>
  <c r="BK251" i="1"/>
  <c r="BI251" i="1"/>
  <c r="BH251" i="1"/>
  <c r="BG251" i="1"/>
  <c r="BF251" i="1"/>
  <c r="T251" i="1"/>
  <c r="R251" i="1"/>
  <c r="P251" i="1"/>
  <c r="J251" i="1"/>
  <c r="BE251" i="1" s="1"/>
  <c r="BK247" i="1"/>
  <c r="BI247" i="1"/>
  <c r="BH247" i="1"/>
  <c r="BG247" i="1"/>
  <c r="BF247" i="1"/>
  <c r="T247" i="1"/>
  <c r="R247" i="1"/>
  <c r="P247" i="1"/>
  <c r="J247" i="1"/>
  <c r="BE247" i="1" s="1"/>
  <c r="BK246" i="1"/>
  <c r="BI246" i="1"/>
  <c r="BH246" i="1"/>
  <c r="BG246" i="1"/>
  <c r="BF246" i="1"/>
  <c r="T246" i="1"/>
  <c r="R246" i="1"/>
  <c r="P246" i="1"/>
  <c r="J246" i="1"/>
  <c r="BE246" i="1" s="1"/>
  <c r="BK245" i="1"/>
  <c r="BI245" i="1"/>
  <c r="BH245" i="1"/>
  <c r="BG245" i="1"/>
  <c r="BF245" i="1"/>
  <c r="T245" i="1"/>
  <c r="R245" i="1"/>
  <c r="P245" i="1"/>
  <c r="J245" i="1"/>
  <c r="BE245" i="1" s="1"/>
  <c r="BK244" i="1"/>
  <c r="BI244" i="1"/>
  <c r="BH244" i="1"/>
  <c r="BG244" i="1"/>
  <c r="BF244" i="1"/>
  <c r="BE244" i="1"/>
  <c r="T244" i="1"/>
  <c r="R244" i="1"/>
  <c r="P244" i="1"/>
  <c r="J244" i="1"/>
  <c r="BK243" i="1"/>
  <c r="BI243" i="1"/>
  <c r="BH243" i="1"/>
  <c r="BG243" i="1"/>
  <c r="BF243" i="1"/>
  <c r="T243" i="1"/>
  <c r="R243" i="1"/>
  <c r="P243" i="1"/>
  <c r="J243" i="1"/>
  <c r="BE243" i="1" s="1"/>
  <c r="BK242" i="1"/>
  <c r="BI242" i="1"/>
  <c r="BH242" i="1"/>
  <c r="BG242" i="1"/>
  <c r="BF242" i="1"/>
  <c r="T242" i="1"/>
  <c r="R242" i="1"/>
  <c r="P242" i="1"/>
  <c r="J242" i="1"/>
  <c r="BE242" i="1" s="1"/>
  <c r="BK241" i="1"/>
  <c r="BI241" i="1"/>
  <c r="BH241" i="1"/>
  <c r="BG241" i="1"/>
  <c r="BF241" i="1"/>
  <c r="T241" i="1"/>
  <c r="R241" i="1"/>
  <c r="P241" i="1"/>
  <c r="J241" i="1"/>
  <c r="BE241" i="1" s="1"/>
  <c r="BK240" i="1"/>
  <c r="BI240" i="1"/>
  <c r="BH240" i="1"/>
  <c r="BG240" i="1"/>
  <c r="BF240" i="1"/>
  <c r="BE240" i="1"/>
  <c r="T240" i="1"/>
  <c r="R240" i="1"/>
  <c r="P240" i="1"/>
  <c r="J240" i="1"/>
  <c r="BK239" i="1"/>
  <c r="BI239" i="1"/>
  <c r="BH239" i="1"/>
  <c r="BG239" i="1"/>
  <c r="BF239" i="1"/>
  <c r="BE239" i="1"/>
  <c r="T239" i="1"/>
  <c r="R239" i="1"/>
  <c r="P239" i="1"/>
  <c r="J239" i="1"/>
  <c r="BK238" i="1"/>
  <c r="BI238" i="1"/>
  <c r="BH238" i="1"/>
  <c r="BG238" i="1"/>
  <c r="BF238" i="1"/>
  <c r="T238" i="1"/>
  <c r="R238" i="1"/>
  <c r="P238" i="1"/>
  <c r="J238" i="1"/>
  <c r="BE238" i="1" s="1"/>
  <c r="BK237" i="1"/>
  <c r="BI237" i="1"/>
  <c r="BH237" i="1"/>
  <c r="BG237" i="1"/>
  <c r="BF237" i="1"/>
  <c r="T237" i="1"/>
  <c r="R237" i="1"/>
  <c r="P237" i="1"/>
  <c r="J237" i="1"/>
  <c r="BE237" i="1" s="1"/>
  <c r="BK236" i="1"/>
  <c r="BI236" i="1"/>
  <c r="BH236" i="1"/>
  <c r="BG236" i="1"/>
  <c r="BF236" i="1"/>
  <c r="T236" i="1"/>
  <c r="R236" i="1"/>
  <c r="P236" i="1"/>
  <c r="J236" i="1"/>
  <c r="BE236" i="1" s="1"/>
  <c r="BK235" i="1"/>
  <c r="BI235" i="1"/>
  <c r="BH235" i="1"/>
  <c r="BG235" i="1"/>
  <c r="BF235" i="1"/>
  <c r="BE235" i="1"/>
  <c r="T235" i="1"/>
  <c r="R235" i="1"/>
  <c r="R234" i="1" s="1"/>
  <c r="P235" i="1"/>
  <c r="J235" i="1"/>
  <c r="BK232" i="1"/>
  <c r="BI232" i="1"/>
  <c r="BH232" i="1"/>
  <c r="BG232" i="1"/>
  <c r="BF232" i="1"/>
  <c r="BE232" i="1"/>
  <c r="T232" i="1"/>
  <c r="R232" i="1"/>
  <c r="P232" i="1"/>
  <c r="J232" i="1"/>
  <c r="BK228" i="1"/>
  <c r="BI228" i="1"/>
  <c r="BH228" i="1"/>
  <c r="BG228" i="1"/>
  <c r="BF228" i="1"/>
  <c r="T228" i="1"/>
  <c r="R228" i="1"/>
  <c r="P228" i="1"/>
  <c r="J228" i="1"/>
  <c r="BE228" i="1" s="1"/>
  <c r="BK226" i="1"/>
  <c r="BI226" i="1"/>
  <c r="BH226" i="1"/>
  <c r="BG226" i="1"/>
  <c r="BF226" i="1"/>
  <c r="T226" i="1"/>
  <c r="R226" i="1"/>
  <c r="P226" i="1"/>
  <c r="J226" i="1"/>
  <c r="BE226" i="1" s="1"/>
  <c r="BK225" i="1"/>
  <c r="BI225" i="1"/>
  <c r="BH225" i="1"/>
  <c r="BG225" i="1"/>
  <c r="BF225" i="1"/>
  <c r="T225" i="1"/>
  <c r="R225" i="1"/>
  <c r="P225" i="1"/>
  <c r="J225" i="1"/>
  <c r="BE225" i="1" s="1"/>
  <c r="BK216" i="1"/>
  <c r="BI216" i="1"/>
  <c r="BH216" i="1"/>
  <c r="BG216" i="1"/>
  <c r="BF216" i="1"/>
  <c r="T216" i="1"/>
  <c r="R216" i="1"/>
  <c r="P216" i="1"/>
  <c r="J216" i="1"/>
  <c r="BE216" i="1" s="1"/>
  <c r="BK208" i="1"/>
  <c r="BI208" i="1"/>
  <c r="BH208" i="1"/>
  <c r="BG208" i="1"/>
  <c r="BF208" i="1"/>
  <c r="BE208" i="1"/>
  <c r="T208" i="1"/>
  <c r="R208" i="1"/>
  <c r="P208" i="1"/>
  <c r="J208" i="1"/>
  <c r="BK199" i="1"/>
  <c r="BI199" i="1"/>
  <c r="BH199" i="1"/>
  <c r="BG199" i="1"/>
  <c r="BF199" i="1"/>
  <c r="T199" i="1"/>
  <c r="R199" i="1"/>
  <c r="P199" i="1"/>
  <c r="J199" i="1"/>
  <c r="BE199" i="1" s="1"/>
  <c r="BK196" i="1"/>
  <c r="BI196" i="1"/>
  <c r="BH196" i="1"/>
  <c r="BG196" i="1"/>
  <c r="BF196" i="1"/>
  <c r="T196" i="1"/>
  <c r="R196" i="1"/>
  <c r="P196" i="1"/>
  <c r="J196" i="1"/>
  <c r="BE196" i="1" s="1"/>
  <c r="BK191" i="1"/>
  <c r="BI191" i="1"/>
  <c r="BH191" i="1"/>
  <c r="BG191" i="1"/>
  <c r="BF191" i="1"/>
  <c r="T191" i="1"/>
  <c r="R191" i="1"/>
  <c r="P191" i="1"/>
  <c r="J191" i="1"/>
  <c r="BE191" i="1" s="1"/>
  <c r="BK190" i="1"/>
  <c r="BI190" i="1"/>
  <c r="BH190" i="1"/>
  <c r="BG190" i="1"/>
  <c r="BF190" i="1"/>
  <c r="T190" i="1"/>
  <c r="R190" i="1"/>
  <c r="P190" i="1"/>
  <c r="J190" i="1"/>
  <c r="BE190" i="1" s="1"/>
  <c r="BK188" i="1"/>
  <c r="BI188" i="1"/>
  <c r="BH188" i="1"/>
  <c r="BG188" i="1"/>
  <c r="BF188" i="1"/>
  <c r="T188" i="1"/>
  <c r="R188" i="1"/>
  <c r="P188" i="1"/>
  <c r="J188" i="1"/>
  <c r="BE188" i="1" s="1"/>
  <c r="BK185" i="1"/>
  <c r="BI185" i="1"/>
  <c r="BH185" i="1"/>
  <c r="BG185" i="1"/>
  <c r="BF185" i="1"/>
  <c r="T185" i="1"/>
  <c r="R185" i="1"/>
  <c r="P185" i="1"/>
  <c r="J185" i="1"/>
  <c r="BE185" i="1" s="1"/>
  <c r="BK183" i="1"/>
  <c r="BI183" i="1"/>
  <c r="BH183" i="1"/>
  <c r="BG183" i="1"/>
  <c r="BF183" i="1"/>
  <c r="T183" i="1"/>
  <c r="R183" i="1"/>
  <c r="P183" i="1"/>
  <c r="J183" i="1"/>
  <c r="BE183" i="1" s="1"/>
  <c r="BK175" i="1"/>
  <c r="BI175" i="1"/>
  <c r="BH175" i="1"/>
  <c r="BG175" i="1"/>
  <c r="BF175" i="1"/>
  <c r="T175" i="1"/>
  <c r="R175" i="1"/>
  <c r="P175" i="1"/>
  <c r="J175" i="1"/>
  <c r="BE175" i="1" s="1"/>
  <c r="BK166" i="1"/>
  <c r="BI166" i="1"/>
  <c r="BH166" i="1"/>
  <c r="BG166" i="1"/>
  <c r="BF166" i="1"/>
  <c r="T166" i="1"/>
  <c r="R166" i="1"/>
  <c r="P166" i="1"/>
  <c r="J166" i="1"/>
  <c r="BE166" i="1" s="1"/>
  <c r="BK165" i="1"/>
  <c r="BI165" i="1"/>
  <c r="BH165" i="1"/>
  <c r="BG165" i="1"/>
  <c r="BF165" i="1"/>
  <c r="T165" i="1"/>
  <c r="R165" i="1"/>
  <c r="P165" i="1"/>
  <c r="J165" i="1"/>
  <c r="BE165" i="1" s="1"/>
  <c r="BK164" i="1"/>
  <c r="BI164" i="1"/>
  <c r="BH164" i="1"/>
  <c r="BG164" i="1"/>
  <c r="BF164" i="1"/>
  <c r="T164" i="1"/>
  <c r="R164" i="1"/>
  <c r="P164" i="1"/>
  <c r="J164" i="1"/>
  <c r="BE164" i="1" s="1"/>
  <c r="BK161" i="1"/>
  <c r="BI161" i="1"/>
  <c r="BH161" i="1"/>
  <c r="BG161" i="1"/>
  <c r="BF161" i="1"/>
  <c r="BE161" i="1"/>
  <c r="T161" i="1"/>
  <c r="R161" i="1"/>
  <c r="P161" i="1"/>
  <c r="J161" i="1"/>
  <c r="BK156" i="1"/>
  <c r="BI156" i="1"/>
  <c r="BH156" i="1"/>
  <c r="BG156" i="1"/>
  <c r="BF156" i="1"/>
  <c r="BE156" i="1"/>
  <c r="T156" i="1"/>
  <c r="R156" i="1"/>
  <c r="P156" i="1"/>
  <c r="J156" i="1"/>
  <c r="BK154" i="1"/>
  <c r="BI154" i="1"/>
  <c r="BH154" i="1"/>
  <c r="BG154" i="1"/>
  <c r="BF154" i="1"/>
  <c r="T154" i="1"/>
  <c r="R154" i="1"/>
  <c r="P154" i="1"/>
  <c r="J154" i="1"/>
  <c r="BE154" i="1" s="1"/>
  <c r="BK152" i="1"/>
  <c r="BI152" i="1"/>
  <c r="BH152" i="1"/>
  <c r="BG152" i="1"/>
  <c r="BF152" i="1"/>
  <c r="T152" i="1"/>
  <c r="R152" i="1"/>
  <c r="P152" i="1"/>
  <c r="J152" i="1"/>
  <c r="BE152" i="1" s="1"/>
  <c r="BK150" i="1"/>
  <c r="BK137" i="1" s="1"/>
  <c r="BI150" i="1"/>
  <c r="BH150" i="1"/>
  <c r="BG150" i="1"/>
  <c r="BF150" i="1"/>
  <c r="T150" i="1"/>
  <c r="R150" i="1"/>
  <c r="P150" i="1"/>
  <c r="J150" i="1"/>
  <c r="BE150" i="1" s="1"/>
  <c r="BK146" i="1"/>
  <c r="BI146" i="1"/>
  <c r="BH146" i="1"/>
  <c r="BG146" i="1"/>
  <c r="BF146" i="1"/>
  <c r="BE146" i="1"/>
  <c r="T146" i="1"/>
  <c r="R146" i="1"/>
  <c r="P146" i="1"/>
  <c r="J146" i="1"/>
  <c r="BK144" i="1"/>
  <c r="BI144" i="1"/>
  <c r="BH144" i="1"/>
  <c r="BG144" i="1"/>
  <c r="BF144" i="1"/>
  <c r="T144" i="1"/>
  <c r="R144" i="1"/>
  <c r="P144" i="1"/>
  <c r="J144" i="1"/>
  <c r="BE144" i="1" s="1"/>
  <c r="BK138" i="1"/>
  <c r="BI138" i="1"/>
  <c r="BH138" i="1"/>
  <c r="BG138" i="1"/>
  <c r="BF138" i="1"/>
  <c r="T138" i="1"/>
  <c r="R138" i="1"/>
  <c r="P138" i="1"/>
  <c r="J138" i="1"/>
  <c r="BE138" i="1" s="1"/>
  <c r="F132" i="1"/>
  <c r="F129" i="1"/>
  <c r="E127" i="1"/>
  <c r="F92" i="1"/>
  <c r="J91" i="1"/>
  <c r="J89" i="1"/>
  <c r="F89" i="1"/>
  <c r="E87" i="1"/>
  <c r="J37" i="1"/>
  <c r="J36" i="1"/>
  <c r="J35" i="1"/>
  <c r="J92" i="1" s="1"/>
  <c r="J131" i="1" s="1"/>
  <c r="F131" i="1" s="1"/>
  <c r="J129" i="1" s="1"/>
  <c r="E85" i="1" s="1"/>
  <c r="F37" i="1" l="1"/>
  <c r="BK234" i="1"/>
  <c r="J234" i="1" s="1"/>
  <c r="J100" i="1" s="1"/>
  <c r="T826" i="1"/>
  <c r="P163" i="1"/>
  <c r="T982" i="1"/>
  <c r="T163" i="1"/>
  <c r="P787" i="1"/>
  <c r="BK787" i="1"/>
  <c r="J787" i="1" s="1"/>
  <c r="J110" i="1" s="1"/>
  <c r="T511" i="1"/>
  <c r="BK612" i="1"/>
  <c r="J612" i="1" s="1"/>
  <c r="J103" i="1" s="1"/>
  <c r="P658" i="1"/>
  <c r="BK658" i="1"/>
  <c r="J658" i="1" s="1"/>
  <c r="J108" i="1" s="1"/>
  <c r="R787" i="1"/>
  <c r="R819" i="1"/>
  <c r="P857" i="1"/>
  <c r="T872" i="1"/>
  <c r="J34" i="1"/>
  <c r="BK163" i="1"/>
  <c r="J163" i="1" s="1"/>
  <c r="J99" i="1" s="1"/>
  <c r="T234" i="1"/>
  <c r="R263" i="1"/>
  <c r="R511" i="1"/>
  <c r="F36" i="1"/>
  <c r="R163" i="1"/>
  <c r="R136" i="1" s="1"/>
  <c r="R135" i="1" s="1"/>
  <c r="P619" i="1"/>
  <c r="P136" i="1" s="1"/>
  <c r="P135" i="1" s="1"/>
  <c r="BK639" i="1"/>
  <c r="J639" i="1" s="1"/>
  <c r="J105" i="1" s="1"/>
  <c r="P826" i="1"/>
  <c r="R137" i="1"/>
  <c r="P137" i="1"/>
  <c r="T612" i="1"/>
  <c r="P639" i="1"/>
  <c r="BK672" i="1"/>
  <c r="J672" i="1" s="1"/>
  <c r="J109" i="1" s="1"/>
  <c r="R826" i="1"/>
  <c r="T857" i="1"/>
  <c r="P234" i="1"/>
  <c r="F35" i="1"/>
  <c r="R619" i="1"/>
  <c r="T619" i="1"/>
  <c r="R658" i="1"/>
  <c r="R657" i="1" s="1"/>
  <c r="BK826" i="1"/>
  <c r="J826" i="1" s="1"/>
  <c r="J112" i="1" s="1"/>
  <c r="T137" i="1"/>
  <c r="T136" i="1" s="1"/>
  <c r="T135" i="1" s="1"/>
  <c r="R639" i="1"/>
  <c r="P672" i="1"/>
  <c r="T787" i="1"/>
  <c r="T657" i="1" s="1"/>
  <c r="P657" i="1"/>
  <c r="BK136" i="1"/>
  <c r="J33" i="1"/>
  <c r="F33" i="1"/>
  <c r="J132" i="1"/>
  <c r="F91" i="1"/>
  <c r="E125" i="1"/>
  <c r="J137" i="1"/>
  <c r="J98" i="1" s="1"/>
  <c r="F34" i="1"/>
  <c r="BK657" i="1" l="1"/>
  <c r="J657" i="1" s="1"/>
  <c r="J107" i="1" s="1"/>
  <c r="J136" i="1"/>
  <c r="J97" i="1" s="1"/>
  <c r="BK135" i="1"/>
  <c r="J135" i="1" s="1"/>
  <c r="J96" i="1" l="1"/>
  <c r="J30" i="1"/>
  <c r="J39" i="1" s="1"/>
</calcChain>
</file>

<file path=xl/sharedStrings.xml><?xml version="1.0" encoding="utf-8"?>
<sst xmlns="http://schemas.openxmlformats.org/spreadsheetml/2006/main" count="8985" uniqueCount="1194">
  <si>
    <t>&gt;&gt;  skryté sloupce  &lt;&lt;</t>
  </si>
  <si>
    <t>{378aa4eb-2d94-46cb-a835-58fb036ac9bd}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</si>
  <si>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</si>
  <si>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</si>
  <si>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</si>
  <si>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</si>
  <si>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</si>
  <si>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</si>
  <si>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101.1 - SO101.1 Hromadná garáž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</si>
  <si>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</si>
  <si>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</si>
  <si>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</si>
  <si>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</si>
  <si>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</si>
  <si>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</si>
  <si>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</si>
  <si>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</si>
  <si>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</si>
  <si>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</si>
  <si>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</si>
  <si>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</si>
  <si>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</si>
  <si>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</si>
  <si>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</si>
  <si>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</si>
  <si>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</si>
  <si>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</si>
  <si>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</si>
  <si>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</si>
  <si>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</si>
  <si>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</si>
  <si>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</si>
  <si>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</si>
  <si>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</si>
  <si>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</si>
  <si>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</si>
  <si>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</si>
  <si>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</si>
  <si>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</si>
  <si>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</si>
  <si>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</si>
  <si>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</si>
  <si>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</si>
  <si>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</si>
  <si>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</si>
  <si>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</si>
  <si>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</si>
  <si>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</si>
  <si>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</si>
  <si>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</si>
  <si>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</si>
  <si>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</si>
  <si>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</si>
  <si>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</si>
  <si>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</si>
  <si>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</si>
  <si>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</si>
  <si>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</si>
  <si>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</si>
  <si>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</si>
  <si>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</si>
  <si>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</si>
  <si>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</si>
  <si>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</si>
  <si>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</si>
  <si>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</si>
  <si>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</si>
  <si>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</si>
  <si>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</si>
  <si>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</si>
  <si>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</si>
  <si>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</si>
  <si>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</si>
  <si>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</si>
  <si>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</si>
  <si>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</si>
  <si>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</si>
  <si>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</si>
  <si>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</si>
  <si>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</si>
  <si>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</si>
  <si>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</si>
  <si>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</si>
  <si>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</si>
  <si>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</si>
  <si>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</si>
  <si>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</si>
  <si>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</si>
  <si>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</si>
  <si>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</si>
  <si>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</si>
  <si>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</si>
  <si>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</si>
  <si>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168599880</t>
  </si>
  <si>
    <t>VV</t>
  </si>
  <si>
    <t>"pro drenáže"</t>
  </si>
  <si>
    <t>True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</si>
  <si>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</si>
  <si>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</si>
  <si>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</si>
  <si>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</si>
  <si>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</si>
  <si>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</si>
  <si>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-615792398</t>
  </si>
  <si>
    <t>72,94/2</t>
  </si>
  <si>
    <t>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</si>
  <si>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</si>
  <si>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</si>
  <si>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-668929124</t>
  </si>
  <si>
    <t>"výkopek na meziskládku" 72,94</t>
  </si>
  <si>
    <t>"pro zásypy z meziskládky" 331,802</t>
  </si>
  <si>
    <t>171201211</t>
  </si>
  <si>
    <t>Poplatek za uložení stavebního odpadu na skládce (skládkovné) zeminy a kameniva zatříděného do Katalogu odpadů pod kódem 170 504</t>
  </si>
  <si>
    <t>t</t>
  </si>
  <si>
    <t>-927384756</t>
  </si>
  <si>
    <t>72,94*1,8</t>
  </si>
  <si>
    <t>5</t>
  </si>
  <si>
    <t>174101102</t>
  </si>
  <si>
    <t>Zásyp sypaninou z jakékoliv horniny  s uložením výkopku ve vrstvách se zhutněním v uzavřených prostorách s urovnáním povrchu zásypu</t>
  </si>
  <si>
    <t>-1633300786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</si>
  <si>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</si>
  <si>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</si>
  <si>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</si>
  <si>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</si>
  <si>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</si>
  <si>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</si>
  <si>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</si>
  <si>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</si>
  <si>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</si>
  <si>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</si>
  <si>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</si>
  <si>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-1202847036</t>
  </si>
  <si>
    <t>53,325*((0,9+2,3)/2*1,7-1,9*0,3/2)</t>
  </si>
  <si>
    <t>59,7*((0,9+1,6)/2*0,6+0,8*0,3/2+0,5*0,3)</t>
  </si>
  <si>
    <t>((0,9+2,3)/2+33,6+(0,9+1,6)/2)*(1,2+3,1)/2*1,8</t>
  </si>
  <si>
    <t>181951102</t>
  </si>
  <si>
    <t>Úprava pláně vyrovnáním výškových rozdílů  v hornině tř. 1 až 4 se zhutněním</t>
  </si>
  <si>
    <t>m2</t>
  </si>
  <si>
    <t>1100139598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</si>
  <si>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</si>
  <si>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</si>
  <si>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</si>
  <si>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</si>
  <si>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</si>
  <si>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</si>
  <si>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</si>
  <si>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</si>
  <si>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</si>
  <si>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</si>
  <si>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</si>
  <si>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</si>
  <si>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</si>
  <si>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>Výplň kamenivem do rýh odvodňovacích žeber nebo trativodů  bez zhutnění, s úpravou povrchu výplně kamenivem hrubým drceným frakce 4 až 16 mm</t>
  </si>
  <si>
    <t>-401295962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</si>
  <si>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</si>
  <si>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</si>
  <si>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</si>
  <si>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</si>
  <si>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</si>
  <si>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</si>
  <si>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</si>
  <si>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</si>
  <si>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</si>
  <si>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</si>
  <si>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1306425535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</si>
  <si>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</si>
  <si>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</si>
  <si>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</si>
  <si>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</si>
  <si>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</si>
  <si>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</si>
  <si>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</si>
  <si>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</si>
  <si>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</si>
  <si>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</si>
  <si>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</si>
  <si>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</si>
  <si>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</si>
  <si>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>Lože pro trativody  z betonu prostého</t>
  </si>
  <si>
    <t>512269538</t>
  </si>
  <si>
    <t>(53,93+0,6+14,795+46,1+12,3+60,9+18,105)*0,6*(0,185+0,15)/2</t>
  </si>
  <si>
    <t>15</t>
  </si>
  <si>
    <t>212755214</t>
  </si>
  <si>
    <t>Trativody bez lože z drenážních trubek  plastových flexibilních D 100 mm</t>
  </si>
  <si>
    <t>m</t>
  </si>
  <si>
    <t>1450700177</t>
  </si>
  <si>
    <t>69,325+79,005</t>
  </si>
  <si>
    <t>16</t>
  </si>
  <si>
    <t>212755216</t>
  </si>
  <si>
    <t>Trativody bez lože z drenážních trubek  plastových flexibilních D 160 mm</t>
  </si>
  <si>
    <t>1869021846</t>
  </si>
  <si>
    <t>17</t>
  </si>
  <si>
    <t>271532212</t>
  </si>
  <si>
    <t>Podsyp pod základové konstrukce se zhutněním a urovnáním povrchu z kameniva hrubého, frakce 16 - 32 mm</t>
  </si>
  <si>
    <t>-1996692810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</si>
  <si>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</si>
  <si>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</si>
  <si>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</si>
  <si>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</si>
  <si>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</si>
  <si>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Základy z betonu prostého desky z betonu kamenem neprokládaného tř. C 16/20</t>
  </si>
  <si>
    <t>-965267870</t>
  </si>
  <si>
    <t>"podkladní beton"</t>
  </si>
  <si>
    <t>"pod žb desku" (34*60,1-2,01*1,8+3,01*2,8)*0,1</t>
  </si>
  <si>
    <t>19</t>
  </si>
  <si>
    <t>273323611</t>
  </si>
  <si>
    <t>Základy z betonu železového (bez výztuže) desky z betonu pro konstrukce bílých van tř. C 30/37</t>
  </si>
  <si>
    <t>-1801751370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</si>
  <si>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</si>
  <si>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</si>
  <si>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</si>
  <si>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</si>
  <si>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</si>
  <si>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</si>
  <si>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</si>
  <si>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</si>
  <si>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</si>
  <si>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</si>
  <si>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</si>
  <si>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</si>
  <si>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</si>
  <si>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</si>
  <si>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</si>
  <si>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</si>
  <si>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21</t>
  </si>
  <si>
    <t>273351121</t>
  </si>
  <si>
    <t>Bednění základů desek zřízení</t>
  </si>
  <si>
    <t>1310729037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</si>
  <si>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</si>
  <si>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</si>
  <si>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</si>
  <si>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</si>
  <si>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</si>
  <si>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</si>
  <si>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</si>
  <si>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</si>
  <si>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Bednění základů desek odstranění</t>
  </si>
  <si>
    <t>551148218</t>
  </si>
  <si>
    <t>23</t>
  </si>
  <si>
    <t>273353121</t>
  </si>
  <si>
    <t>Bednění kotevních otvorů a prostupů v základových konstrukcích v deskách včetně polohového zajištění a odbednění, popř. ztraceného bednění z pletiva apod. průřezu přes 0,02 do 0,05 m2, hl. do 0,50 m</t>
  </si>
  <si>
    <t>99535217</t>
  </si>
  <si>
    <t>"d150" 12</t>
  </si>
  <si>
    <t>24</t>
  </si>
  <si>
    <t>273353141</t>
  </si>
  <si>
    <t>Bednění kotevních otvorů a prostupů v základových konstrukcích v deskách včetně polohového zajištění a odbednění, popř. ztraceného bednění z pletiva apod. průřezu přes 0,10 do 0,17 m2, hl. do 1,00 m</t>
  </si>
  <si>
    <t>2034457705</t>
  </si>
  <si>
    <t>"d400" 5</t>
  </si>
  <si>
    <t>"d325" 1</t>
  </si>
  <si>
    <t>25</t>
  </si>
  <si>
    <t>273361116</t>
  </si>
  <si>
    <t>Výztuž základových konstrukcí desek z betonářské oceli 10 505 (R) nebo BSt 500</t>
  </si>
  <si>
    <t>-1115840273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</si>
  <si>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</si>
  <si>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</si>
  <si>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</si>
  <si>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</si>
  <si>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</si>
  <si>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</si>
  <si>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</si>
  <si>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</si>
  <si>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</si>
  <si>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</si>
  <si>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</si>
  <si>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</si>
  <si>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</si>
  <si>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</si>
  <si>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</si>
  <si>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</si>
  <si>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</si>
  <si>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</si>
  <si>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</si>
  <si>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</si>
  <si>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</si>
  <si>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</si>
  <si>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</si>
  <si>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</si>
  <si>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</si>
  <si>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</si>
  <si>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</si>
  <si>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</si>
  <si>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</si>
  <si>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</si>
  <si>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</si>
  <si>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</si>
  <si>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</si>
  <si>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</si>
  <si>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</si>
  <si>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</si>
  <si>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</si>
  <si>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</si>
  <si>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</si>
  <si>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</si>
  <si>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</si>
  <si>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</si>
  <si>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</si>
  <si>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</si>
  <si>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</si>
  <si>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</si>
  <si>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</si>
  <si>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</si>
  <si>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</si>
  <si>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</si>
  <si>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</si>
  <si>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</si>
  <si>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</si>
  <si>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</si>
  <si>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</si>
  <si>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</si>
  <si>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</si>
  <si>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</si>
  <si>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</si>
  <si>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</si>
  <si>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</si>
  <si>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</si>
  <si>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</si>
  <si>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</si>
  <si>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</si>
  <si>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</si>
  <si>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</si>
  <si>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</si>
  <si>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</si>
  <si>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</si>
  <si>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</si>
  <si>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</si>
  <si>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</si>
  <si>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</si>
  <si>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</si>
  <si>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</si>
  <si>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</si>
  <si>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</si>
  <si>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Nadzákladové zdi z betonu železového (bez výztuže) nosné bez zvláštních nároků na vliv prostředí tř. C 30/37</t>
  </si>
  <si>
    <t>1370071080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</si>
  <si>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</si>
  <si>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</si>
  <si>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</si>
  <si>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</si>
  <si>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</si>
  <si>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</si>
  <si>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Nadzákladové zdi z betonu železového (bez výztuže) nosné pohledového (v přírodní barvě drtí a přísad) tř. C 30/37</t>
  </si>
  <si>
    <t>-106906135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</si>
  <si>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</si>
  <si>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</si>
  <si>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</si>
  <si>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</si>
  <si>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</si>
  <si>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</si>
  <si>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</si>
  <si>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</si>
  <si>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</si>
  <si>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</si>
  <si>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</si>
  <si>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</si>
  <si>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</si>
  <si>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</si>
  <si>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</si>
  <si>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</si>
  <si>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</si>
  <si>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</si>
  <si>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</si>
  <si>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</si>
  <si>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</si>
  <si>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</si>
  <si>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</si>
  <si>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</si>
  <si>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</si>
  <si>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</si>
  <si>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</si>
  <si>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</si>
  <si>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</si>
  <si>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</si>
  <si>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</si>
  <si>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</si>
  <si>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</si>
  <si>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</si>
  <si>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</si>
  <si>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</si>
  <si>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</si>
  <si>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</si>
  <si>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</si>
  <si>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</si>
  <si>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</si>
  <si>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</si>
  <si>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</si>
  <si>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</si>
  <si>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</si>
  <si>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</si>
  <si>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</si>
  <si>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</si>
  <si>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</si>
  <si>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</si>
  <si>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</si>
  <si>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</si>
  <si>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</si>
  <si>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</si>
  <si>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</si>
  <si>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</si>
  <si>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</si>
  <si>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</si>
  <si>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</si>
  <si>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Nadzákladové zdi z betonu železového (bez výztuže) nosné odolného proti agresivnímu prostředí tř. C 30/37</t>
  </si>
  <si>
    <t>1338291006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</si>
  <si>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</si>
  <si>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</si>
  <si>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</si>
  <si>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</si>
  <si>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</si>
  <si>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</si>
  <si>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</si>
  <si>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</si>
  <si>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</si>
  <si>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</si>
  <si>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</si>
  <si>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</si>
  <si>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</si>
  <si>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Bednění nadzákladových zdí nosných rovné oboustranné za každou stranu zřízení</t>
  </si>
  <si>
    <t>2038692916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</si>
  <si>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</si>
  <si>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</si>
  <si>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</si>
  <si>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</si>
  <si>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</si>
  <si>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</si>
  <si>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</si>
  <si>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</si>
  <si>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</si>
  <si>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</si>
  <si>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</si>
  <si>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</si>
  <si>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</si>
  <si>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</si>
  <si>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</si>
  <si>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</si>
  <si>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</si>
  <si>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</si>
  <si>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</si>
  <si>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</si>
  <si>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</si>
  <si>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</si>
  <si>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</si>
  <si>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</si>
  <si>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</si>
  <si>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</si>
  <si>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</si>
  <si>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</si>
  <si>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</si>
  <si>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</si>
  <si>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</si>
  <si>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</si>
  <si>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</si>
  <si>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</si>
  <si>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</si>
  <si>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</si>
  <si>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Bednění nadzákladových zdí nosných rovné oboustranné za každou stranu odstranění</t>
  </si>
  <si>
    <t>-1537232822</t>
  </si>
  <si>
    <t>47</t>
  </si>
  <si>
    <t>311361821</t>
  </si>
  <si>
    <t>Výztuž nadzákladových zdí nosných svislých nebo odkloněných od svislice, rovných nebo oblých z betonářské oceli 10 505 (R) nebo BSt 500</t>
  </si>
  <si>
    <t>613747057</t>
  </si>
  <si>
    <t>"statika vč.110" 25,9721</t>
  </si>
  <si>
    <t>"statika vč.113" 2,2509</t>
  </si>
  <si>
    <t>48</t>
  </si>
  <si>
    <t>311362021</t>
  </si>
  <si>
    <t>Výztuž nadzákladových zdí nosných svislých nebo odkloněných od svislice, rovných nebo oblých ze svařovaných sítí z drátů typu KARI</t>
  </si>
  <si>
    <t>1114697552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</si>
  <si>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</si>
  <si>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</si>
  <si>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</si>
  <si>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</si>
  <si>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</si>
  <si>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</si>
  <si>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</si>
  <si>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>Sloupy, pilíře, táhla, rámové stojky, vzpěry z betonu železového (bez výztuže)  odolného proti agresivnímu prostředí tř. C 30/37</t>
  </si>
  <si>
    <t>461954544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</si>
  <si>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</si>
  <si>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</si>
  <si>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</si>
  <si>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</si>
  <si>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</si>
  <si>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</si>
  <si>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</si>
  <si>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</si>
  <si>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</si>
  <si>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</si>
  <si>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</si>
  <si>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</si>
  <si>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</si>
  <si>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</si>
  <si>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</si>
  <si>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</si>
  <si>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</si>
  <si>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</si>
  <si>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</si>
  <si>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</si>
  <si>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</si>
  <si>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Bednění hranatých sloupů a pilířů včetně vzepření průřezu pravoúhlého čtyřúhelníka výšky do 4 m, průřezu přes 0,08 do 0,16 m2 zřízení</t>
  </si>
  <si>
    <t>-131235946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</si>
  <si>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</si>
  <si>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</si>
  <si>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</si>
  <si>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</si>
  <si>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</si>
  <si>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</si>
  <si>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</si>
  <si>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</si>
  <si>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</si>
  <si>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</si>
  <si>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Bednění hranatých sloupů a pilířů včetně vzepření průřezu pravoúhlého čtyřúhelníka výšky do 4 m, průřezu přes 0,08 do 0,16 m2 odstranění</t>
  </si>
  <si>
    <t>2006018689</t>
  </si>
  <si>
    <t>53</t>
  </si>
  <si>
    <t>331361821</t>
  </si>
  <si>
    <t>Výztuž sloupů, pilířů, rámových stojek, táhel nebo vzpěr hranatých svislých nebo šikmých (odkloněných) z betonářské oceli 10 505 (R) nebo BSt 500</t>
  </si>
  <si>
    <t>788123643</t>
  </si>
  <si>
    <t>7,857/53,464*36,423</t>
  </si>
  <si>
    <t>54</t>
  </si>
  <si>
    <t>332351115</t>
  </si>
  <si>
    <t>Bednění kruhových a oblých sloupů a pilířů včetně vzepření průřezu kruhového nebo zakřiveného výšky do 4 m, průměru sloupu přes 0,25 do 0,40 m zřízení</t>
  </si>
  <si>
    <t>1280844982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</si>
  <si>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</si>
  <si>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</si>
  <si>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</si>
  <si>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</si>
  <si>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</si>
  <si>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</si>
  <si>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</si>
  <si>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</si>
  <si>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</si>
  <si>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</si>
  <si>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</si>
  <si>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Bednění kruhových a oblých sloupů a pilířů včetně vzepření průřezu kruhového nebo zakřiveného výšky do 4 m, průměru sloupu přes 0,25 do 0,40 m odstranění</t>
  </si>
  <si>
    <t>-1556529522</t>
  </si>
  <si>
    <t>56</t>
  </si>
  <si>
    <t>332361821</t>
  </si>
  <si>
    <t>Výztuž sloupů, pilířů, rámových stojek, táhel nebo vzpěr oblých svislých nebo šikmých (odkloněných) z betonářské oceli 10 505 (R) nebo BSt 500</t>
  </si>
  <si>
    <t>277763580</t>
  </si>
  <si>
    <t>"statika vč.111" 4,012</t>
  </si>
  <si>
    <t>"statika vč.112" 3,8453</t>
  </si>
  <si>
    <t>"odečet výztuže hranatých sloupů" -5,353</t>
  </si>
  <si>
    <t>57</t>
  </si>
  <si>
    <t>342241161</t>
  </si>
  <si>
    <t>Příčky nebo přizdívky jednoduché z cihel nebo příčkovek pálených  na maltu MVC nebo MC plných P7,5 až P15 dl. 290 mm (290x140x65 mm), tl. o tl. 65 mm</t>
  </si>
  <si>
    <t>-1173594851</t>
  </si>
  <si>
    <t>"obezdění stoupačky" (1,2+0,3)*2,72*2+(1,2+0,3)*4,09*2+(1,2+0,3)*0,7</t>
  </si>
  <si>
    <t>Vodorovné konstrukce</t>
  </si>
  <si>
    <t>58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</si>
  <si>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</si>
  <si>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</si>
  <si>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-1820541437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</si>
  <si>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</si>
  <si>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</si>
  <si>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</si>
  <si>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</si>
  <si>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</si>
  <si>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</si>
  <si>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</si>
  <si>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</si>
  <si>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</si>
  <si>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</si>
  <si>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</si>
  <si>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</si>
  <si>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</si>
  <si>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</si>
  <si>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</si>
  <si>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</si>
  <si>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</si>
  <si>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</si>
  <si>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</si>
  <si>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</si>
  <si>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</si>
  <si>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</si>
  <si>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</si>
  <si>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</si>
  <si>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</si>
  <si>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</si>
  <si>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Bednění stropních konstrukcí - bez podpěrné konstrukce desek tloušťky stropní desky přes 25 do 50 cm zřízení</t>
  </si>
  <si>
    <t>2063037342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</si>
  <si>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</si>
  <si>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</si>
  <si>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</si>
  <si>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</si>
  <si>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</si>
  <si>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</si>
  <si>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</si>
  <si>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</si>
  <si>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</si>
  <si>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</si>
  <si>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</si>
  <si>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</si>
  <si>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</si>
  <si>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</si>
  <si>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</si>
  <si>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</si>
  <si>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</si>
  <si>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</si>
  <si>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</si>
  <si>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</si>
  <si>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</si>
  <si>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</si>
  <si>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Bednění stropních konstrukcí - bez podpěrné konstrukce desek tloušťky stropní desky přes 25 do 50 cm odstranění</t>
  </si>
  <si>
    <t>803358141</t>
  </si>
  <si>
    <t>61</t>
  </si>
  <si>
    <t>411354315</t>
  </si>
  <si>
    <t>Podpěrná konstrukce stropů - desek, kleneb a skořepin výška podepření do 4 m tloušťka stropu přes 25 do 35 cm zřízení</t>
  </si>
  <si>
    <t>361428888</t>
  </si>
  <si>
    <t>62</t>
  </si>
  <si>
    <t>411354316</t>
  </si>
  <si>
    <t>Podpěrná konstrukce stropů - desek, kleneb a skořepin výška podepření do 4 m tloušťka stropu přes 25 do 35 cm odstranění</t>
  </si>
  <si>
    <t>-1621814723</t>
  </si>
  <si>
    <t>63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</si>
  <si>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</si>
  <si>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</si>
  <si>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124144335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</si>
  <si>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</si>
  <si>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</si>
  <si>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</si>
  <si>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</si>
  <si>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</si>
  <si>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</si>
  <si>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>Schodišťové konstrukce a rampy z betonu železového (bez výztuže)  stupně, schodnice, ramena, podesty s nosníky tř. C 30/37</t>
  </si>
  <si>
    <t>-1116800891</t>
  </si>
  <si>
    <t>"tř. betonu C30/37 XC3, XF1"</t>
  </si>
  <si>
    <t>20,34*0,344*0,15</t>
  </si>
  <si>
    <t>22,8*0,344*0,15</t>
  </si>
  <si>
    <t>65</t>
  </si>
  <si>
    <t>430361821</t>
  </si>
  <si>
    <t>Výztuž schodišťových konstrukcí a ramp  stupňů, schodnic, ramen, podest s nosníky z betonářské oceli 10 505 (R) nebo BSt 500</t>
  </si>
  <si>
    <t>-1773042456</t>
  </si>
  <si>
    <t>600,6/1000</t>
  </si>
  <si>
    <t>66</t>
  </si>
  <si>
    <t>433351131</t>
  </si>
  <si>
    <t>Bednění schodnic včetně podpěrné konstrukce  výšky do 4 m půdorysně přímočarých zřízení</t>
  </si>
  <si>
    <t>-730497263</t>
  </si>
  <si>
    <t>20,34*0,344</t>
  </si>
  <si>
    <t>22,8*0,344</t>
  </si>
  <si>
    <t>67</t>
  </si>
  <si>
    <t>433351132</t>
  </si>
  <si>
    <t>Bednění schodnic včetně podpěrné konstrukce  výšky do 4 m půdorysně přímočarých odstranění</t>
  </si>
  <si>
    <t>1371636514</t>
  </si>
  <si>
    <t>68</t>
  </si>
  <si>
    <t>434311115</t>
  </si>
  <si>
    <t>Stupně dusané z betonu prostého nebo prokládaného kamenem  na terén nebo na desku bez potěru, se zahlazením povrchu tř. C 20/25</t>
  </si>
  <si>
    <t>-321286255</t>
  </si>
  <si>
    <t>1,13*18+1,425*16</t>
  </si>
  <si>
    <t>69</t>
  </si>
  <si>
    <t>434351141</t>
  </si>
  <si>
    <t>Bednění stupňů  betonovaných na podstupňové desce nebo na terénu půdorysně přímočarých zřízení</t>
  </si>
  <si>
    <t>-311735390</t>
  </si>
  <si>
    <t>20,34*(0,3+0,167)+0,3*0,167/2*18</t>
  </si>
  <si>
    <t>22,8*(0,3+0,167)</t>
  </si>
  <si>
    <t>70</t>
  </si>
  <si>
    <t>434351142</t>
  </si>
  <si>
    <t>Bednění stupňů  betonovaných na podstupňové desce nebo na terénu půdorysně přímočarých odstranění</t>
  </si>
  <si>
    <t>-914826635</t>
  </si>
  <si>
    <t>Úpravy povrchů, podlahy a osazování výplní</t>
  </si>
  <si>
    <t>71</t>
  </si>
  <si>
    <t>612131101</t>
  </si>
  <si>
    <t>Podkladní a spojovací vrstva vnitřních omítaných ploch  cementový postřik nanášený ručně celoplošně stěn</t>
  </si>
  <si>
    <t>438805802</t>
  </si>
  <si>
    <t>"obezdění stoupačky" (1,2+0,4)*2,72*2+(1,2+0,4)*4,09*2+(1,2+0,4)*0,7</t>
  </si>
  <si>
    <t>72</t>
  </si>
  <si>
    <t>612321141</t>
  </si>
  <si>
    <t>Omítka vápenocementová vnitřních ploch  nanášená ručně dvouvrstvá, tloušťky jádrové omítky do 10 mm a tloušťky štuku do 3 mm štuková svislých konstrukcí stěn</t>
  </si>
  <si>
    <t>-436612205</t>
  </si>
  <si>
    <t>73</t>
  </si>
  <si>
    <t>637121112</t>
  </si>
  <si>
    <t>Okapový chodník z kameniva  s udusáním a urovnáním povrchu z kačírku tl. 150 mm</t>
  </si>
  <si>
    <t>-415580916</t>
  </si>
  <si>
    <t>(59,7+0,4+33,6-10,7+0,4+53,325)*0,4</t>
  </si>
  <si>
    <t>Ostatní konstrukce a práce, bourání</t>
  </si>
  <si>
    <t>74</t>
  </si>
  <si>
    <t>941311111</t>
  </si>
  <si>
    <t>Montáž lešení řadového modulového lehkého pracovního s podlahami  s provozním zatížením tř. 3 do 200 kg/m2 šířky tř. SW06 přes 0,6 do 0,9 m, výšky do 10 m</t>
  </si>
  <si>
    <t>213277370</t>
  </si>
  <si>
    <t>(1,2+59,7+1,2)*(6,25+5,85)/2+(1,2+33,14+1,2)*(6,25+6,46)/2</t>
  </si>
  <si>
    <t>(1,2+33,6+1,2)*(5,85+6,46)/2</t>
  </si>
  <si>
    <t>(1,2+53,325+1,2)*6,46</t>
  </si>
  <si>
    <t>75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</si>
  <si>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</si>
  <si>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</si>
  <si>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-1306490197</t>
  </si>
  <si>
    <t>1183,126*30</t>
  </si>
  <si>
    <t>76</t>
  </si>
  <si>
    <t>941311811</t>
  </si>
  <si>
    <t>Demontáž lešení řadového modulového lehkého pracovního s podlahami  s provozním zatížením tř. 3 do 200 kg/m2 šířky SW06 přes 0,6 do 0,9 m, výšky do 10 m</t>
  </si>
  <si>
    <t>-28560989</t>
  </si>
  <si>
    <t>77</t>
  </si>
  <si>
    <t>944511111</t>
  </si>
  <si>
    <t>Montáž ochranné sítě  zavěšené na konstrukci lešení z textilie z umělých vláken</t>
  </si>
  <si>
    <t>-280767431</t>
  </si>
  <si>
    <t>78</t>
  </si>
  <si>
    <t>944511211</t>
  </si>
  <si>
    <t>Montáž ochranné sítě  Příplatek za první a každý další den použití sítě k ceně -1111</t>
  </si>
  <si>
    <t>-998643135</t>
  </si>
  <si>
    <t>79</t>
  </si>
  <si>
    <t>944511811</t>
  </si>
  <si>
    <t>Demontáž ochranné sítě  zavěšené na konstrukci lešení z textilie z umělých vláken</t>
  </si>
  <si>
    <t>-104548784</t>
  </si>
  <si>
    <t>80</t>
  </si>
  <si>
    <t>953334121</t>
  </si>
  <si>
    <t>Bobtnavý pásek do pracovních spar betonových konstrukcí bentonitový, rozměru 20 x 25 mm</t>
  </si>
  <si>
    <t>1183835170</t>
  </si>
  <si>
    <t>"základy" 18+180</t>
  </si>
  <si>
    <t>81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</si>
  <si>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</si>
  <si>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</si>
  <si>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-990418145</t>
  </si>
  <si>
    <t>"styk deska-deska" 68</t>
  </si>
  <si>
    <t>"styk deska-stěna" 270</t>
  </si>
  <si>
    <t>82</t>
  </si>
  <si>
    <t>953335000</t>
  </si>
  <si>
    <t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</si>
  <si>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</si>
  <si>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</si>
  <si>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</si>
  <si>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</si>
  <si>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</si>
  <si>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>O01  M+D světlík fix pro otvor ve stropě 1200/1200mm, vč kotevní, lemování, doplňků, povrchové úpravy, kompletní provedení dle PD</t>
  </si>
  <si>
    <t>38655608</t>
  </si>
  <si>
    <t>84</t>
  </si>
  <si>
    <t>90100-002</t>
  </si>
  <si>
    <t>O02  M+D světlík otevíravý pro otvor ve stropě 1200/1200mm, vč kotevní, lemování, doplňků, povrchové úpravy, kompletní provedení dle PD</t>
  </si>
  <si>
    <t>180820314</t>
  </si>
  <si>
    <t>85</t>
  </si>
  <si>
    <t>90100-004</t>
  </si>
  <si>
    <t>O04  M+D výtah, kompletní provedení dle PD</t>
  </si>
  <si>
    <t>1228362751</t>
  </si>
  <si>
    <t>86</t>
  </si>
  <si>
    <t>90100-014</t>
  </si>
  <si>
    <t>O14  M+D podsvícený nápis "PARKOVACÍ DŮM", kompletní provedení dle PD</t>
  </si>
  <si>
    <t>1847831724</t>
  </si>
  <si>
    <t>87</t>
  </si>
  <si>
    <t>90100-033</t>
  </si>
  <si>
    <t>O33  M+D kontrolní šachta 300/300, vpusti pro střechu s vegetačním souvrstvím</t>
  </si>
  <si>
    <t>1724206075</t>
  </si>
  <si>
    <t>88</t>
  </si>
  <si>
    <t>90100-034</t>
  </si>
  <si>
    <t>O34  M+D pojistný přepad, kompletní provedení dle PD</t>
  </si>
  <si>
    <t>1195869786</t>
  </si>
  <si>
    <t>89</t>
  </si>
  <si>
    <t>90100-036</t>
  </si>
  <si>
    <t>O36  M+D hroty proti ptactvu, kompletní provedení dle PD</t>
  </si>
  <si>
    <t>-2031145501</t>
  </si>
  <si>
    <t>90</t>
  </si>
  <si>
    <t>90100-042</t>
  </si>
  <si>
    <t>O42  M+D odvětrání výtahu, kompletní provedení dle PD</t>
  </si>
  <si>
    <t>495863866</t>
  </si>
  <si>
    <t>91</t>
  </si>
  <si>
    <t>90100-048</t>
  </si>
  <si>
    <t>O48  M+D vypařovací žlaby z polymerbetonu, 300/50mm, kompletní provedení dle PD</t>
  </si>
  <si>
    <t>-306856791</t>
  </si>
  <si>
    <t>92</t>
  </si>
  <si>
    <t>90100-049</t>
  </si>
  <si>
    <t>O49  M+D kompletní parkovací systém, kompletní provedení dle PD</t>
  </si>
  <si>
    <t>-1095118582</t>
  </si>
  <si>
    <t>93</t>
  </si>
  <si>
    <t>90100-052</t>
  </si>
  <si>
    <t>O52  M+D hliníkový profil L15x20mm, kompletní provedení dle PD</t>
  </si>
  <si>
    <t>-412757615</t>
  </si>
  <si>
    <t>94</t>
  </si>
  <si>
    <t>90100-053</t>
  </si>
  <si>
    <t>O53  M+D hliníkový profil L30x30x3mm, kompletní provedení dle PD</t>
  </si>
  <si>
    <t>-1775028751</t>
  </si>
  <si>
    <t>95</t>
  </si>
  <si>
    <t>90100-054</t>
  </si>
  <si>
    <t>O54  M+D dveřní zarážka na kliku, kompletní provedení dle PD</t>
  </si>
  <si>
    <t>1082562953</t>
  </si>
  <si>
    <t>96</t>
  </si>
  <si>
    <t>90100-055</t>
  </si>
  <si>
    <t>O55  M+D ocel. samofixační obrubník, kompletní provedení dle PD</t>
  </si>
  <si>
    <t>-462740172</t>
  </si>
  <si>
    <t>97</t>
  </si>
  <si>
    <t>90100-058</t>
  </si>
  <si>
    <t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</si>
  <si>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</si>
  <si>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</si>
  <si>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</si>
  <si>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</si>
  <si>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</si>
  <si>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</si>
  <si>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-1815127149</t>
  </si>
  <si>
    <t>PSV</t>
  </si>
  <si>
    <t>Práce a dodávky PSV</t>
  </si>
  <si>
    <t>711</t>
  </si>
  <si>
    <t>Izolace proti vodě, vlhkosti a plynům</t>
  </si>
  <si>
    <t>99</t>
  </si>
  <si>
    <t>711471053</t>
  </si>
  <si>
    <t>Provedení izolace proti povrchové a podpovrchové tlakové vodě termoplasty  na ploše vodorovné V folií z nízkolehčeného PE položenou volně</t>
  </si>
  <si>
    <t>-1153329087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</si>
  <si>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</si>
  <si>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</si>
  <si>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</si>
  <si>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</si>
  <si>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</si>
  <si>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</si>
  <si>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</si>
  <si>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</si>
  <si>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>Provedení izolace proti povrchové a podpovrchové tlakové vodě ostatní  na ploše vodorovné V z textilií, vrstva podkladní</t>
  </si>
  <si>
    <t>778762750</t>
  </si>
  <si>
    <t>102</t>
  </si>
  <si>
    <t>69311199</t>
  </si>
  <si>
    <t>geotextilie netkaná separační, ochranná, filtrační, drenážní  PES(70%)+PP(30%) 300g/m2</t>
  </si>
  <si>
    <t>-320489187</t>
  </si>
  <si>
    <t>2048,21*1,15</t>
  </si>
  <si>
    <t>103</t>
  </si>
  <si>
    <t>711491172</t>
  </si>
  <si>
    <t>Provedení izolace proti povrchové a podpovrchové tlakové vodě ostatní  na ploše vodorovné V z textilií, vrstva ochranná</t>
  </si>
  <si>
    <t>1412669725</t>
  </si>
  <si>
    <t>104</t>
  </si>
  <si>
    <t>1679385185</t>
  </si>
  <si>
    <t>105</t>
  </si>
  <si>
    <t>998711101</t>
  </si>
  <si>
    <t>Přesun hmot pro izolace proti vodě, vlhkosti a plynům  stanovený z hmotnosti přesunovaného materiálu vodorovná dopravní vzdálenost do 50 m v objektech výšky do 6 m</t>
  </si>
  <si>
    <t>1158312901</t>
  </si>
  <si>
    <t>712</t>
  </si>
  <si>
    <t>Povlakové krytiny</t>
  </si>
  <si>
    <t>106</t>
  </si>
  <si>
    <t>71200-001</t>
  </si>
  <si>
    <t>M+D střešní vpusť s ochr. košem</t>
  </si>
  <si>
    <t>252133332</t>
  </si>
  <si>
    <t>107</t>
  </si>
  <si>
    <t>712311101</t>
  </si>
  <si>
    <t>Provedení povlakové krytiny střech plochých do 10° natěradly a tmely za studena  nátěrem lakem penetračním nebo asfaltovým</t>
  </si>
  <si>
    <t>587111195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</si>
  <si>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</si>
  <si>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</si>
  <si>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</si>
  <si>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</si>
  <si>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</si>
  <si>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</si>
  <si>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</si>
  <si>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</si>
  <si>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</si>
  <si>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</si>
  <si>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</si>
  <si>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</si>
  <si>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</si>
  <si>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</si>
  <si>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</si>
  <si>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Povlakové krytiny střech plochých na sucho nopová fólie vrstva drenážní a hydroakumulační vegetačních střech s perforovanou deskou výška nopku 20 mm, tl. fólie do 1,0 mm</t>
  </si>
  <si>
    <t>-421036753</t>
  </si>
  <si>
    <t>110</t>
  </si>
  <si>
    <t>712341559</t>
  </si>
  <si>
    <t>Provedení povlakové krytiny střech plochých do 10° pásy přitavením  NAIP v plné ploše</t>
  </si>
  <si>
    <t>1838871635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</si>
  <si>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</si>
  <si>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</si>
  <si>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</si>
  <si>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</si>
  <si>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</si>
  <si>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</si>
  <si>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</si>
  <si>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</si>
  <si>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2095015714</t>
  </si>
  <si>
    <t xml:space="preserve">"skladba R04" </t>
  </si>
  <si>
    <t>"plocha" 2,48*2,69-(2,48+0,69)*0,6*2</t>
  </si>
  <si>
    <t>113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</si>
  <si>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</si>
  <si>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</si>
  <si>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1221922749</t>
  </si>
  <si>
    <t>"plocha" (2,48+0,69)*0,6*2</t>
  </si>
  <si>
    <t>114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</si>
  <si>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</si>
  <si>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</si>
  <si>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178185312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</si>
  <si>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</si>
  <si>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</si>
  <si>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</si>
  <si>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</si>
  <si>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</si>
  <si>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</si>
  <si>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</si>
  <si>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</si>
  <si>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</si>
  <si>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-1634327769</t>
  </si>
  <si>
    <t>"plocha" 59,1*(20,7+12)-1,38*1,38*2-2,48*2,69-298,6*1</t>
  </si>
  <si>
    <t>117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</si>
  <si>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</si>
  <si>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</si>
  <si>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-105344750</t>
  </si>
  <si>
    <t>298,6*1</t>
  </si>
  <si>
    <t>118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</si>
  <si>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</si>
  <si>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</si>
  <si>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1930498814</t>
  </si>
  <si>
    <t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</si>
  <si>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</si>
  <si>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</si>
  <si>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</si>
  <si>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</si>
  <si>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</si>
  <si>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</si>
  <si>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</si>
  <si>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>"vytažení na světlíky"  ((1,38+1,38)*2*0,3*2+(2,48+2,69)*2*0,3)*1,15</t>
  </si>
  <si>
    <t>120</t>
  </si>
  <si>
    <t>712391171</t>
  </si>
  <si>
    <t>Provedení povlakové krytiny střech plochých do 10° -ostatní práce  provedení vrstvy textilní podkladní</t>
  </si>
  <si>
    <t>1636338880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</si>
  <si>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</si>
  <si>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</si>
  <si>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</si>
  <si>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</si>
  <si>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</si>
  <si>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</si>
  <si>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>Provedení povlakové krytiny střech plochých do 10° -ostatní práce  provedení vrstvy textilní ochranné</t>
  </si>
  <si>
    <t>1644922465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</si>
  <si>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</si>
  <si>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</si>
  <si>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</si>
  <si>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</si>
  <si>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</si>
  <si>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</si>
  <si>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</si>
  <si>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</si>
  <si>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</si>
  <si>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-1654498156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</si>
  <si>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</si>
  <si>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</si>
  <si>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</si>
  <si>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</si>
  <si>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</si>
  <si>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</si>
  <si>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</si>
  <si>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vegetační střechy ze substrátu, tloušťky do 100 mm, sklon střechy do 5°</t>
  </si>
  <si>
    <t>-1948726166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</si>
  <si>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</si>
  <si>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</si>
  <si>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</si>
  <si>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</si>
  <si>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</si>
  <si>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</si>
  <si>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</si>
  <si>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</si>
  <si>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</si>
  <si>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1067748772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</si>
  <si>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</si>
  <si>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</si>
  <si>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</si>
  <si>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</si>
  <si>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</si>
  <si>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</si>
  <si>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</si>
  <si>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</si>
  <si>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Provedení ochranných pásů vegetační střechy osazení ochranné kačírkové lišty navařením na hydroizolaci</t>
  </si>
  <si>
    <t>247412494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</si>
  <si>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</si>
  <si>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</si>
  <si>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</si>
  <si>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</si>
  <si>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</si>
  <si>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</si>
  <si>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</si>
  <si>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pro povlakové krytiny stanovený z hmotnosti přesunovaného materiálu vodorovná dopravní vzdálenost do 50 m v objektech výšky do 6 m</t>
  </si>
  <si>
    <t>-636983864</t>
  </si>
  <si>
    <t>713</t>
  </si>
  <si>
    <t>Izolace tepelné</t>
  </si>
  <si>
    <t>134</t>
  </si>
  <si>
    <t>713131141</t>
  </si>
  <si>
    <t>Montáž tepelné izolace stěn rohožemi, pásy, deskami, dílci, bloky (izolační materiál ve specifikaci) lepením celoplošně</t>
  </si>
  <si>
    <t>71856433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</si>
  <si>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</si>
  <si>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</si>
  <si>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</si>
  <si>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</si>
  <si>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</si>
  <si>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</si>
  <si>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</si>
  <si>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</si>
  <si>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</si>
  <si>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</si>
  <si>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</si>
  <si>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</si>
  <si>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</si>
  <si>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</si>
  <si>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</si>
  <si>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</si>
  <si>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</si>
  <si>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</si>
  <si>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</si>
  <si>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</si>
  <si>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</si>
  <si>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</si>
  <si>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</si>
  <si>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</si>
  <si>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</si>
  <si>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</si>
  <si>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</si>
  <si>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</si>
  <si>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</si>
  <si>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tepelné izolace střech plochých rohožemi, pásy, deskami, dílci, bloky (izolační materiál ve specifikaci) přilepenými asfaltem za horka zplna, jednovrstvá</t>
  </si>
  <si>
    <t>-1087588234</t>
  </si>
  <si>
    <t>"plocha" 2,48*2,69*2</t>
  </si>
  <si>
    <t>141</t>
  </si>
  <si>
    <t>998713101</t>
  </si>
  <si>
    <t>Přesun hmot pro izolace tepelné stanovený z hmotnosti přesunovaného materiálu vodorovná dopravní vzdálenost do 50 m v objektech výšky do 6 m</t>
  </si>
  <si>
    <t>450259075</t>
  </si>
  <si>
    <t>764</t>
  </si>
  <si>
    <t>Konstrukce klempířské</t>
  </si>
  <si>
    <t>142</t>
  </si>
  <si>
    <t>764212635</t>
  </si>
  <si>
    <t>Oplechování střešních prvků z pozinkovaného plechu s povrchovou úpravou štítu závětrnou lištou rš 400 mm</t>
  </si>
  <si>
    <t>1884829636</t>
  </si>
  <si>
    <t>"K01" 292,6</t>
  </si>
  <si>
    <t>143</t>
  </si>
  <si>
    <t>764216641</t>
  </si>
  <si>
    <t>Oplechování parapetů z pozinkovaného plechu s povrchovou úpravou rovných celoplošně lepené, bez rohů rš 160 mm</t>
  </si>
  <si>
    <t>-199265552</t>
  </si>
  <si>
    <t>"K03" 7,5</t>
  </si>
  <si>
    <t>144</t>
  </si>
  <si>
    <t>998764101</t>
  </si>
  <si>
    <t>Přesun hmot pro konstrukce klempířské stanovený z hmotnosti přesunovaného materiálu vodorovná dopravní vzdálenost do 50 m v objektech výšky do 6 m</t>
  </si>
  <si>
    <t>1297702784</t>
  </si>
  <si>
    <t>767</t>
  </si>
  <si>
    <t>Konstrukce zámečnické</t>
  </si>
  <si>
    <t>145</t>
  </si>
  <si>
    <t>76700-001</t>
  </si>
  <si>
    <t>Z01  M+D opláštění liniovým systémovými žaluziemi tvaru C, vč. kotvení, povrchové úpravy, kompletní provedení dle PD</t>
  </si>
  <si>
    <t>428004043</t>
  </si>
  <si>
    <t>146</t>
  </si>
  <si>
    <t>76700-001a</t>
  </si>
  <si>
    <t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</si>
  <si>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</si>
  <si>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</si>
  <si>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</si>
  <si>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</si>
  <si>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>Z02  M+D krytí garáž.prostoru  liniovým systémovými žaluziemi tvaru C, vč. kotvení, povrchové úpravy, kompletní provedení dle PD</t>
  </si>
  <si>
    <t>-930024895</t>
  </si>
  <si>
    <t>148</t>
  </si>
  <si>
    <t>76700-002a</t>
  </si>
  <si>
    <t>Z02a  M+D ocelová kce pro opláštění liniovým systémovými žaluziemi tvaru C, vč. kotvení, povrchové úpravy, kompletní provedení dle PD</t>
  </si>
  <si>
    <t>1943355667</t>
  </si>
  <si>
    <t>149</t>
  </si>
  <si>
    <t>76700-006</t>
  </si>
  <si>
    <t>Z06  M+D okno 900/700mm fix v Al rámu, vč. kování, povrchové úpravy, kompletní provedení dle PD</t>
  </si>
  <si>
    <t>244949162</t>
  </si>
  <si>
    <t>150</t>
  </si>
  <si>
    <t>76700-007</t>
  </si>
  <si>
    <t>Z07 M+D okno 4730/700mm fix v Al rámu, vč. kování, povrchové úpravy, kompletní provedení dle PD</t>
  </si>
  <si>
    <t>346423082</t>
  </si>
  <si>
    <t>151</t>
  </si>
  <si>
    <t>76700-008</t>
  </si>
  <si>
    <t>Z08  M+D dveře 1060/2330mm hliníkové vč. Al rámu, vč. kotvení, kování, povrchové úpravy, doplňků, kompletní provedení dle PD</t>
  </si>
  <si>
    <t>750491255</t>
  </si>
  <si>
    <t>152</t>
  </si>
  <si>
    <t>76700-009</t>
  </si>
  <si>
    <t>Z09  M+D dveře 1760/2180mm hliníkové vč. Al rámu, vč. kotvení, kování, povrchové úpravy, doplňků, EW 15 DP1 , kompletní provedení dle PD</t>
  </si>
  <si>
    <t>589858784</t>
  </si>
  <si>
    <t>153</t>
  </si>
  <si>
    <t>76700-010</t>
  </si>
  <si>
    <t>Z10  M+D dveře 1060/2180mm hliníkové vč. Al rámu, vč. kotvení, kování, povrchové úpravy, doplňků, EW 15 DP3-C, kompletní provedení dle PD</t>
  </si>
  <si>
    <t>2015197618</t>
  </si>
  <si>
    <t>154</t>
  </si>
  <si>
    <t>76700-011</t>
  </si>
  <si>
    <t>Z11  M+D okno 7600/1500mm v Al rámu, vč. kování, povrchové úpravy, doplňků, EI 15 DP1, kompletní provedení dle PD</t>
  </si>
  <si>
    <t>-1363656276</t>
  </si>
  <si>
    <t>155</t>
  </si>
  <si>
    <t>76700-012</t>
  </si>
  <si>
    <t>Z12  M+D dveře 2000/2620mm hliníkové vč. Al rámu, vč. kotvení, kování, povrchové úpravy, doplňků, kompletní provedení dle PD</t>
  </si>
  <si>
    <t>-1371055815</t>
  </si>
  <si>
    <t>156</t>
  </si>
  <si>
    <t>76700-013</t>
  </si>
  <si>
    <t>Z13  M+D úchyt pro žebřík, vč. kotvení, kování, povrchové úpravy, doplňků, kompletní provedení dle PD</t>
  </si>
  <si>
    <t>-1484611653</t>
  </si>
  <si>
    <t>157</t>
  </si>
  <si>
    <t>76700-014c</t>
  </si>
  <si>
    <t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</si>
  <si>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</si>
  <si>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</si>
  <si>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</si>
  <si>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>Z15  M+D ocelové zábradlí, vč. nerez.trubky, kotvení, kování, povrchové úpravy, doplňků, kompletní provedení dle PD</t>
  </si>
  <si>
    <t>1355647995</t>
  </si>
  <si>
    <t>159</t>
  </si>
  <si>
    <t>76700-016</t>
  </si>
  <si>
    <t>Z16  M+D ocelové zábradlí, vč. kotvení, kování, povrchové úpravy, doplňků, kompletní provedení dle PD</t>
  </si>
  <si>
    <t>-251947714</t>
  </si>
  <si>
    <t>175,2*5</t>
  </si>
  <si>
    <t>160</t>
  </si>
  <si>
    <t>76700-017</t>
  </si>
  <si>
    <t>Z17  M+D ocelové zábradlí, vč. kotvení, kování, povrchové úpravy, doplňků, kompletní provedení dle PD</t>
  </si>
  <si>
    <t>1418568239</t>
  </si>
  <si>
    <t>147,8*8</t>
  </si>
  <si>
    <t>161</t>
  </si>
  <si>
    <t>76700-018</t>
  </si>
  <si>
    <t>Z18  M+D ocelové zábradlí, vč. kotvení, kování, povrchové úpravy, doplňků, kompletní provedení dle PD</t>
  </si>
  <si>
    <t>769485534</t>
  </si>
  <si>
    <t>54,8</t>
  </si>
  <si>
    <t>162</t>
  </si>
  <si>
    <t>76700-019</t>
  </si>
  <si>
    <t>Z19  M+D ocelové zábradlí, vč. kotvení, kování, povrchové úpravy, doplňků, kompletní provedení dle PD</t>
  </si>
  <si>
    <t>-1679210176</t>
  </si>
  <si>
    <t>50,4*2</t>
  </si>
  <si>
    <t>163</t>
  </si>
  <si>
    <t>76700-020</t>
  </si>
  <si>
    <t>Z20  M+D přejezdový profil L 100x100x8mm, vč. kotvení, kování, povrchové úpravy, doplňků, kompletní provedení dle PD</t>
  </si>
  <si>
    <t>1617906610</t>
  </si>
  <si>
    <t>164</t>
  </si>
  <si>
    <t>76700-028</t>
  </si>
  <si>
    <t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</si>
  <si>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</si>
  <si>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</si>
  <si>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</si>
  <si>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>Z32  M+D nerezové madlo dl.3390mm, vč. kotvení, kování, povrchové úpravy, doplňků, kompletní provedení dle PD</t>
  </si>
  <si>
    <t>-581241400</t>
  </si>
  <si>
    <t>166</t>
  </si>
  <si>
    <t>76700-033</t>
  </si>
  <si>
    <t>Z33  M+D ocelové zábradlí, vč. kotvení, kování, povrchové úpravy, doplňků, kompletní provedení dle PD</t>
  </si>
  <si>
    <t>-1388402737</t>
  </si>
  <si>
    <t>167</t>
  </si>
  <si>
    <t>76700-035</t>
  </si>
  <si>
    <t>Z35  M+D stojan na kola 1005/650mm, vč. kotvení, povrchové úpravy, kompletní provedení dle PD</t>
  </si>
  <si>
    <t>-1081605979</t>
  </si>
  <si>
    <t>168</t>
  </si>
  <si>
    <t>76700-036</t>
  </si>
  <si>
    <t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</si>
  <si>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</si>
  <si>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</si>
  <si>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</si>
  <si>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>Z36a  M+D ocelová kce pro opláštění liniovým systémovými žaluziemi tvaru C, vč. kotvení, povrchové úpravy, kompletní provedení dle PD</t>
  </si>
  <si>
    <t>-1817576382</t>
  </si>
  <si>
    <t>170</t>
  </si>
  <si>
    <t>998767101</t>
  </si>
  <si>
    <t>Přesun hmot pro zámečnické konstrukce  stanovený z hmotnosti přesunovaného materiálu vodorovná dopravní vzdálenost do 50 m v objektech výšky do 6 m</t>
  </si>
  <si>
    <t>627217866</t>
  </si>
  <si>
    <t>777</t>
  </si>
  <si>
    <t>Podlahy lité</t>
  </si>
  <si>
    <t>171</t>
  </si>
  <si>
    <t>77700-001</t>
  </si>
  <si>
    <t xml:space="preserve">Epoxidový podlahový systém tl. 6mm, strojně hlazený plastbeton se směsí přírodních křemičitých písků, vč. dilatací, vodorovného doprav.značení, znaků invalidy, kompletní provedení dle PD  </t>
  </si>
  <si>
    <t>1766371087</t>
  </si>
  <si>
    <t>"podlaha F.03" 1933,24</t>
  </si>
  <si>
    <t>"podlaha F.04" 59,1*3,9*2</t>
  </si>
  <si>
    <t>"podlaha F.05" 1851,1-460,98</t>
  </si>
  <si>
    <t>"podlaha F.02" 46,45</t>
  </si>
  <si>
    <t>"podstupnice" (20,34+22,8)*0,167</t>
  </si>
  <si>
    <t>"bok zvýšeného obrubníku" 11,084*0,15+11,477</t>
  </si>
  <si>
    <t>172</t>
  </si>
  <si>
    <t>77700-002</t>
  </si>
  <si>
    <t>M+D hydroizolační membrána z trvalého pružného polyuretanu s výztužnou tkaninou min.400g/m2 v tl.2mm</t>
  </si>
  <si>
    <t>219758737</t>
  </si>
  <si>
    <t>"skladba F2" 59,1*3,9*2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</si>
  <si>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</si>
  <si>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</si>
  <si>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</si>
  <si>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</si>
  <si>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</si>
  <si>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</si>
  <si>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</si>
  <si>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</si>
  <si>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</si>
  <si>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</si>
  <si>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</si>
  <si>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</si>
  <si>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</si>
  <si>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</si>
  <si>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</si>
  <si>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nátěr omítek silikonový, transparentní, povrchů hladkých betonových povrchů nebo povrchů z desek na bázi dřeva (dřevovláknitých apod.)</t>
  </si>
  <si>
    <t>-745995101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</si>
  <si>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</si>
  <si>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</si>
  <si>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</si>
  <si>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</si>
  <si>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</si>
  <si>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</si>
  <si>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</si>
  <si>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</si>
  <si>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</si>
  <si>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</si>
  <si>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</si>
  <si>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</si>
  <si>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</si>
  <si>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</si>
  <si>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</si>
  <si>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</si>
  <si>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</si>
  <si>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</si>
  <si>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</si>
  <si>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</si>
  <si>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</si>
  <si>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</si>
  <si>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</si>
  <si>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</si>
  <si>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</si>
  <si>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</si>
  <si>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</si>
  <si>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</si>
  <si>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</si>
  <si>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Penetrace podkladu jednonásobná hloubková v místnostech výšky do 3,80 m</t>
  </si>
  <si>
    <t>-212744703</t>
  </si>
  <si>
    <t>177</t>
  </si>
  <si>
    <t>784221101</t>
  </si>
  <si>
    <t>Malby z malířských směsí otěruvzdorných za sucha dvojnásobné, bílé za sucha otěruvzdorné dobře v místnostech výšky do 3,80 m</t>
  </si>
  <si>
    <t>-971740426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</si>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</sst>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4" fillId="0" borderId="20" xfId="0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4" fillId="2" borderId="18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986"/>
  <sheetViews>
    <sheetView showGridLines="0" tabSelected="1" topLeftCell="A668" workbookViewId="0">
      <selection activeCell="AA690" sqref="AA690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3.66406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76" t="s">
        <v>0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74" t="s">
        <v>1191</v>
      </c>
      <c r="F7" s="175"/>
      <c r="G7" s="175"/>
      <c r="H7" s="175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72" t="s">
        <v>8</v>
      </c>
      <c r="F9" s="173"/>
      <c r="G9" s="173"/>
      <c r="H9" s="173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1192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1193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78" t="s">
        <v>1193</v>
      </c>
      <c r="F18" s="179"/>
      <c r="G18" s="179"/>
      <c r="H18" s="179"/>
      <c r="I18" s="16" t="s">
        <v>17</v>
      </c>
      <c r="J18" s="18" t="s">
        <v>1193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80" t="s">
        <v>10</v>
      </c>
      <c r="F27" s="180"/>
      <c r="G27" s="180"/>
      <c r="H27" s="180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ROUND(J135,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ROUND((SUM(BE135:BE985)),  2)</f>
        <v>0</v>
      </c>
      <c r="G33" s="10"/>
      <c r="H33" s="10"/>
      <c r="I33" s="32">
        <v>0.21</v>
      </c>
      <c r="J33" s="31">
        <f>ROUND(((SUM(BE135:BE985))*I33),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ROUND((SUM(BF135:BF985)),  2)</f>
        <v>0</v>
      </c>
      <c r="G34" s="10"/>
      <c r="H34" s="10"/>
      <c r="I34" s="32">
        <v>0.15</v>
      </c>
      <c r="J34" s="31">
        <f>ROUND(((SUM(BF135:BF985))*I34),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ROUND((SUM(BG135:BG985)),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ROUND((SUM(BH135:BH985)),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ROUND((SUM(BI135:BI985)),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74" t="str">
        <f>E7</f>
        <v>Parkovací dům Havlíčkova 1, Kroměříž</v>
      </c>
      <c r="F85" s="175"/>
      <c r="G85" s="175"/>
      <c r="H85" s="175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72" t="str">
        <f>E9</f>
        <v>101.1 - SO101.1 Hromadná garáž</v>
      </c>
      <c r="F87" s="173"/>
      <c r="G87" s="173"/>
      <c r="H87" s="173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J135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2:12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J136</f>
        <v>0</v>
      </c>
      <c r="L97" s="63"/>
    </row>
    <row r="98" spans="2:12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J137</f>
        <v>0</v>
      </c>
      <c r="L98" s="69"/>
    </row>
    <row r="99" spans="2:12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J163</f>
        <v>0</v>
      </c>
      <c r="L99" s="69"/>
    </row>
    <row r="100" spans="2:12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J234</f>
        <v>0</v>
      </c>
      <c r="L100" s="69"/>
    </row>
    <row r="101" spans="2:12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J263</f>
        <v>0</v>
      </c>
      <c r="L101" s="69"/>
    </row>
    <row r="102" spans="2:12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J511</f>
        <v>0</v>
      </c>
      <c r="L102" s="69"/>
    </row>
    <row r="103" spans="2:12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J612</f>
        <v>0</v>
      </c>
      <c r="L103" s="69"/>
    </row>
    <row r="104" spans="2:12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J619</f>
        <v>0</v>
      </c>
      <c r="L104" s="69"/>
    </row>
    <row r="105" spans="2:12" s="68" customFormat="1" ht="19.899999999999999" customHeight="1" x14ac:dyDescent="0.2">
      <c r="B105" s="69"/>
      <c r="D105" s="70" t="s">
        <v>54</v>
      </c>
      <c r="E105" s="71"/>
      <c r="F105" s="71"/>
      <c r="G105" s="71"/>
      <c r="H105" s="71"/>
      <c r="I105" s="72"/>
      <c r="J105" s="73">
        <f>J639</f>
        <v>0</v>
      </c>
      <c r="L105" s="69"/>
    </row>
    <row r="106" spans="2:12" s="68" customFormat="1" ht="19.899999999999999" customHeight="1" x14ac:dyDescent="0.2">
      <c r="B106" s="69"/>
      <c r="D106" s="70" t="s">
        <v>55</v>
      </c>
      <c r="E106" s="71"/>
      <c r="F106" s="71"/>
      <c r="G106" s="71"/>
      <c r="H106" s="71"/>
      <c r="I106" s="72"/>
      <c r="J106" s="73">
        <f>J655</f>
        <v>0</v>
      </c>
      <c r="L106" s="69"/>
    </row>
    <row r="107" spans="2:12" s="62" customFormat="1" ht="24.95" customHeight="1" x14ac:dyDescent="0.2">
      <c r="B107" s="63"/>
      <c r="D107" s="64" t="s">
        <v>56</v>
      </c>
      <c r="E107" s="65"/>
      <c r="F107" s="65"/>
      <c r="G107" s="65"/>
      <c r="H107" s="65"/>
      <c r="I107" s="66"/>
      <c r="J107" s="67">
        <f>J657</f>
        <v>0</v>
      </c>
      <c r="L107" s="63"/>
    </row>
    <row r="108" spans="2:12" s="68" customFormat="1" ht="19.899999999999999" customHeight="1" x14ac:dyDescent="0.2">
      <c r="B108" s="69"/>
      <c r="D108" s="70" t="s">
        <v>57</v>
      </c>
      <c r="E108" s="71"/>
      <c r="F108" s="71"/>
      <c r="G108" s="71"/>
      <c r="H108" s="71"/>
      <c r="I108" s="72"/>
      <c r="J108" s="73">
        <f>J658</f>
        <v>0</v>
      </c>
      <c r="L108" s="69"/>
    </row>
    <row r="109" spans="2:12" s="68" customFormat="1" ht="19.899999999999999" customHeight="1" x14ac:dyDescent="0.2">
      <c r="B109" s="69"/>
      <c r="D109" s="70" t="s">
        <v>58</v>
      </c>
      <c r="E109" s="71"/>
      <c r="F109" s="71"/>
      <c r="G109" s="71"/>
      <c r="H109" s="71"/>
      <c r="I109" s="72"/>
      <c r="J109" s="73">
        <f>J672</f>
        <v>0</v>
      </c>
      <c r="L109" s="69"/>
    </row>
    <row r="110" spans="2:12" s="68" customFormat="1" ht="19.899999999999999" customHeight="1" x14ac:dyDescent="0.2">
      <c r="B110" s="69"/>
      <c r="D110" s="70" t="s">
        <v>59</v>
      </c>
      <c r="E110" s="71"/>
      <c r="F110" s="71"/>
      <c r="G110" s="71"/>
      <c r="H110" s="71"/>
      <c r="I110" s="72"/>
      <c r="J110" s="73">
        <f>J787</f>
        <v>0</v>
      </c>
      <c r="L110" s="69"/>
    </row>
    <row r="111" spans="2:12" s="68" customFormat="1" ht="19.899999999999999" customHeight="1" x14ac:dyDescent="0.2">
      <c r="B111" s="69"/>
      <c r="D111" s="70" t="s">
        <v>60</v>
      </c>
      <c r="E111" s="71"/>
      <c r="F111" s="71"/>
      <c r="G111" s="71"/>
      <c r="H111" s="71"/>
      <c r="I111" s="72"/>
      <c r="J111" s="73">
        <f>J819</f>
        <v>0</v>
      </c>
      <c r="L111" s="69"/>
    </row>
    <row r="112" spans="2:12" s="68" customFormat="1" ht="19.899999999999999" customHeight="1" x14ac:dyDescent="0.2">
      <c r="B112" s="69"/>
      <c r="D112" s="70" t="s">
        <v>61</v>
      </c>
      <c r="E112" s="71"/>
      <c r="F112" s="71"/>
      <c r="G112" s="71"/>
      <c r="H112" s="71"/>
      <c r="I112" s="72"/>
      <c r="J112" s="73">
        <f>J826</f>
        <v>0</v>
      </c>
      <c r="L112" s="69"/>
    </row>
    <row r="113" spans="1:31" s="68" customFormat="1" ht="19.899999999999999" customHeight="1" x14ac:dyDescent="0.2">
      <c r="B113" s="69"/>
      <c r="D113" s="70" t="s">
        <v>62</v>
      </c>
      <c r="E113" s="71"/>
      <c r="F113" s="71"/>
      <c r="G113" s="71"/>
      <c r="H113" s="71"/>
      <c r="I113" s="72"/>
      <c r="J113" s="73">
        <f>J857</f>
        <v>0</v>
      </c>
      <c r="L113" s="69"/>
    </row>
    <row r="114" spans="1:31" s="68" customFormat="1" ht="19.899999999999999" customHeight="1" x14ac:dyDescent="0.2">
      <c r="B114" s="69"/>
      <c r="D114" s="70" t="s">
        <v>63</v>
      </c>
      <c r="E114" s="71"/>
      <c r="F114" s="71"/>
      <c r="G114" s="71"/>
      <c r="H114" s="71"/>
      <c r="I114" s="72"/>
      <c r="J114" s="73">
        <f>J872</f>
        <v>0</v>
      </c>
      <c r="L114" s="69"/>
    </row>
    <row r="115" spans="1:31" s="68" customFormat="1" ht="19.899999999999999" customHeight="1" x14ac:dyDescent="0.2">
      <c r="B115" s="69"/>
      <c r="D115" s="70" t="s">
        <v>64</v>
      </c>
      <c r="E115" s="71"/>
      <c r="F115" s="71"/>
      <c r="G115" s="71"/>
      <c r="H115" s="71"/>
      <c r="I115" s="72"/>
      <c r="J115" s="73">
        <f>J982</f>
        <v>0</v>
      </c>
      <c r="L115" s="69"/>
    </row>
    <row r="116" spans="1:31" s="14" customFormat="1" ht="21.75" customHeight="1" x14ac:dyDescent="0.2">
      <c r="A116" s="10"/>
      <c r="B116" s="11"/>
      <c r="C116" s="10"/>
      <c r="D116" s="10"/>
      <c r="E116" s="10"/>
      <c r="F116" s="10"/>
      <c r="G116" s="10"/>
      <c r="H116" s="10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31" s="14" customFormat="1" ht="6.95" customHeight="1" x14ac:dyDescent="0.2">
      <c r="A117" s="10"/>
      <c r="B117" s="51"/>
      <c r="C117" s="52"/>
      <c r="D117" s="52"/>
      <c r="E117" s="52"/>
      <c r="F117" s="52"/>
      <c r="G117" s="52"/>
      <c r="H117" s="52"/>
      <c r="I117" s="53"/>
      <c r="J117" s="52"/>
      <c r="K117" s="52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21" spans="1:31" s="14" customFormat="1" ht="6.95" customHeight="1" x14ac:dyDescent="0.2">
      <c r="A121" s="10"/>
      <c r="B121" s="54"/>
      <c r="C121" s="55"/>
      <c r="D121" s="55"/>
      <c r="E121" s="55"/>
      <c r="F121" s="55"/>
      <c r="G121" s="55"/>
      <c r="H121" s="55"/>
      <c r="I121" s="56"/>
      <c r="J121" s="55"/>
      <c r="K121" s="55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31" s="14" customFormat="1" ht="24.95" customHeight="1" x14ac:dyDescent="0.2">
      <c r="A122" s="10"/>
      <c r="B122" s="11"/>
      <c r="C122" s="7" t="s">
        <v>65</v>
      </c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31" s="14" customFormat="1" ht="6.95" customHeight="1" x14ac:dyDescent="0.2">
      <c r="A123" s="10"/>
      <c r="B123" s="11"/>
      <c r="C123" s="10"/>
      <c r="D123" s="10"/>
      <c r="E123" s="10"/>
      <c r="F123" s="10"/>
      <c r="G123" s="10"/>
      <c r="H123" s="10"/>
      <c r="I123" s="12"/>
      <c r="J123" s="10"/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s="14" customFormat="1" ht="12" customHeight="1" x14ac:dyDescent="0.2">
      <c r="A124" s="10"/>
      <c r="B124" s="11"/>
      <c r="C124" s="9" t="s">
        <v>6</v>
      </c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s="14" customFormat="1" ht="14.45" customHeight="1" x14ac:dyDescent="0.2">
      <c r="A125" s="10"/>
      <c r="B125" s="11"/>
      <c r="C125" s="10"/>
      <c r="D125" s="10"/>
      <c r="E125" s="174" t="str">
        <f>E7</f>
        <v>Parkovací dům Havlíčkova 1, Kroměříž</v>
      </c>
      <c r="F125" s="175"/>
      <c r="G125" s="175"/>
      <c r="H125" s="175"/>
      <c r="I125" s="12"/>
      <c r="J125" s="10"/>
      <c r="K125" s="10"/>
      <c r="L125" s="1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s="14" customFormat="1" ht="12" customHeight="1" x14ac:dyDescent="0.2">
      <c r="A126" s="10"/>
      <c r="B126" s="11"/>
      <c r="C126" s="9" t="s">
        <v>7</v>
      </c>
      <c r="D126" s="10"/>
      <c r="E126" s="10"/>
      <c r="F126" s="10"/>
      <c r="G126" s="10"/>
      <c r="H126" s="10"/>
      <c r="I126" s="12"/>
      <c r="J126" s="10"/>
      <c r="K126" s="10"/>
      <c r="L126" s="1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s="14" customFormat="1" ht="14.45" customHeight="1" x14ac:dyDescent="0.2">
      <c r="A127" s="10"/>
      <c r="B127" s="11"/>
      <c r="C127" s="10"/>
      <c r="D127" s="10"/>
      <c r="E127" s="172" t="str">
        <f>E9</f>
        <v>101.1 - SO101.1 Hromadná garáž</v>
      </c>
      <c r="F127" s="173"/>
      <c r="G127" s="173"/>
      <c r="H127" s="173"/>
      <c r="I127" s="12"/>
      <c r="J127" s="10"/>
      <c r="K127" s="10"/>
      <c r="L127" s="1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s="14" customFormat="1" ht="6.95" customHeight="1" x14ac:dyDescent="0.2">
      <c r="A128" s="10"/>
      <c r="B128" s="11"/>
      <c r="C128" s="10"/>
      <c r="D128" s="10"/>
      <c r="E128" s="10"/>
      <c r="F128" s="10"/>
      <c r="G128" s="10"/>
      <c r="H128" s="10"/>
      <c r="I128" s="12"/>
      <c r="J128" s="10"/>
      <c r="K128" s="10"/>
      <c r="L128" s="1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65" s="14" customFormat="1" ht="12" customHeight="1" x14ac:dyDescent="0.2">
      <c r="A129" s="10"/>
      <c r="B129" s="11"/>
      <c r="C129" s="9" t="s">
        <v>12</v>
      </c>
      <c r="D129" s="10"/>
      <c r="E129" s="10"/>
      <c r="F129" s="15" t="str">
        <f>F12</f>
        <v xml:space="preserve"> </v>
      </c>
      <c r="G129" s="10"/>
      <c r="H129" s="10"/>
      <c r="I129" s="16" t="s">
        <v>14</v>
      </c>
      <c r="J129" s="17" t="str">
        <f>IF(J12="","",J12)</f>
        <v>3. 7. 2019</v>
      </c>
      <c r="K129" s="10"/>
      <c r="L129" s="1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65" s="14" customFormat="1" ht="6.95" customHeight="1" x14ac:dyDescent="0.2">
      <c r="A130" s="10"/>
      <c r="B130" s="11"/>
      <c r="C130" s="10"/>
      <c r="D130" s="10"/>
      <c r="E130" s="10"/>
      <c r="F130" s="10"/>
      <c r="G130" s="10"/>
      <c r="H130" s="10"/>
      <c r="I130" s="12"/>
      <c r="J130" s="10"/>
      <c r="K130" s="10"/>
      <c r="L130" s="1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65" s="14" customFormat="1" ht="15.6" customHeight="1" x14ac:dyDescent="0.2">
      <c r="A131" s="10"/>
      <c r="B131" s="11"/>
      <c r="C131" s="9" t="s">
        <v>15</v>
      </c>
      <c r="D131" s="10"/>
      <c r="E131" s="10"/>
      <c r="F131" s="15" t="str">
        <f>E15</f>
        <v xml:space="preserve"> </v>
      </c>
      <c r="G131" s="10"/>
      <c r="H131" s="10"/>
      <c r="I131" s="16" t="s">
        <v>19</v>
      </c>
      <c r="J131" s="57" t="str">
        <f>E21</f>
        <v xml:space="preserve"> </v>
      </c>
      <c r="K131" s="10"/>
      <c r="L131" s="1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65" s="14" customFormat="1" ht="15.6" customHeight="1" x14ac:dyDescent="0.2">
      <c r="A132" s="10"/>
      <c r="B132" s="11"/>
      <c r="C132" s="9" t="s">
        <v>18</v>
      </c>
      <c r="D132" s="10"/>
      <c r="E132" s="10"/>
      <c r="F132" s="15" t="str">
        <f>IF(E18="","",E18)</f>
        <v>Vyplň údaj</v>
      </c>
      <c r="G132" s="10"/>
      <c r="H132" s="10"/>
      <c r="I132" s="16" t="s">
        <v>20</v>
      </c>
      <c r="J132" s="57" t="str">
        <f>E24</f>
        <v xml:space="preserve"> </v>
      </c>
      <c r="K132" s="10"/>
      <c r="L132" s="1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65" s="14" customFormat="1" ht="10.35" customHeight="1" x14ac:dyDescent="0.2">
      <c r="A133" s="10"/>
      <c r="B133" s="11"/>
      <c r="C133" s="10"/>
      <c r="D133" s="10"/>
      <c r="E133" s="10"/>
      <c r="F133" s="10"/>
      <c r="G133" s="10"/>
      <c r="H133" s="10"/>
      <c r="I133" s="12"/>
      <c r="J133" s="10"/>
      <c r="K133" s="10"/>
      <c r="L133" s="13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65" s="84" customFormat="1" ht="29.25" customHeight="1" x14ac:dyDescent="0.2">
      <c r="A134" s="74"/>
      <c r="B134" s="75"/>
      <c r="C134" s="76" t="s">
        <v>66</v>
      </c>
      <c r="D134" s="77" t="s">
        <v>67</v>
      </c>
      <c r="E134" s="77" t="s">
        <v>68</v>
      </c>
      <c r="F134" s="77" t="s">
        <v>69</v>
      </c>
      <c r="G134" s="77" t="s">
        <v>70</v>
      </c>
      <c r="H134" s="77" t="s">
        <v>71</v>
      </c>
      <c r="I134" s="78" t="s">
        <v>72</v>
      </c>
      <c r="J134" s="77" t="s">
        <v>43</v>
      </c>
      <c r="K134" s="79" t="s">
        <v>73</v>
      </c>
      <c r="L134" s="80"/>
      <c r="M134" s="81" t="s">
        <v>10</v>
      </c>
      <c r="N134" s="82" t="s">
        <v>26</v>
      </c>
      <c r="O134" s="82" t="s">
        <v>74</v>
      </c>
      <c r="P134" s="82" t="s">
        <v>75</v>
      </c>
      <c r="Q134" s="82" t="s">
        <v>76</v>
      </c>
      <c r="R134" s="82" t="s">
        <v>77</v>
      </c>
      <c r="S134" s="82" t="s">
        <v>78</v>
      </c>
      <c r="T134" s="83" t="s">
        <v>79</v>
      </c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65" s="14" customFormat="1" ht="22.9" customHeight="1" x14ac:dyDescent="0.25">
      <c r="A135" s="10"/>
      <c r="B135" s="11"/>
      <c r="C135" s="85" t="s">
        <v>80</v>
      </c>
      <c r="D135" s="10"/>
      <c r="E135" s="10"/>
      <c r="F135" s="10"/>
      <c r="G135" s="10"/>
      <c r="H135" s="10"/>
      <c r="I135" s="12"/>
      <c r="J135" s="86">
        <f>BK135</f>
        <v>0</v>
      </c>
      <c r="K135" s="10"/>
      <c r="L135" s="11"/>
      <c r="M135" s="87"/>
      <c r="N135" s="88"/>
      <c r="O135" s="24"/>
      <c r="P135" s="89">
        <f>P136+P657</f>
        <v>0</v>
      </c>
      <c r="Q135" s="24"/>
      <c r="R135" s="89">
        <f>R136+R657</f>
        <v>9397.4964958600012</v>
      </c>
      <c r="S135" s="24"/>
      <c r="T135" s="90">
        <f>T136+T657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" t="s">
        <v>81</v>
      </c>
      <c r="AU135" s="2" t="s">
        <v>45</v>
      </c>
      <c r="BK135" s="91">
        <f>BK136+BK657</f>
        <v>0</v>
      </c>
    </row>
    <row r="136" spans="1:65" s="92" customFormat="1" ht="25.9" customHeight="1" x14ac:dyDescent="0.2">
      <c r="B136" s="93"/>
      <c r="D136" s="94" t="s">
        <v>81</v>
      </c>
      <c r="E136" s="95" t="s">
        <v>82</v>
      </c>
      <c r="F136" s="95" t="s">
        <v>82</v>
      </c>
      <c r="I136" s="96"/>
      <c r="J136" s="97">
        <f>BK136</f>
        <v>0</v>
      </c>
      <c r="L136" s="93"/>
      <c r="M136" s="98"/>
      <c r="N136" s="99"/>
      <c r="O136" s="99"/>
      <c r="P136" s="100">
        <f>P137+P163+P234+P263+P511+P612+P619+P639+P655</f>
        <v>0</v>
      </c>
      <c r="Q136" s="99"/>
      <c r="R136" s="100">
        <f>R137+R163+R234+R263+R511+R612+R619+R639+R655</f>
        <v>9220.0245450400016</v>
      </c>
      <c r="S136" s="99"/>
      <c r="T136" s="101">
        <f>T137+T163+T234+T263+T511+T612+T619+T639+T655</f>
        <v>0</v>
      </c>
      <c r="AR136" s="94" t="s">
        <v>83</v>
      </c>
      <c r="AT136" s="102" t="s">
        <v>81</v>
      </c>
      <c r="AU136" s="102" t="s">
        <v>84</v>
      </c>
      <c r="AY136" s="94" t="s">
        <v>85</v>
      </c>
      <c r="BK136" s="103">
        <f>BK137+BK163+BK234+BK263+BK511+BK612+BK619+BK639+BK655</f>
        <v>0</v>
      </c>
    </row>
    <row r="137" spans="1:65" s="92" customFormat="1" ht="22.9" customHeight="1" x14ac:dyDescent="0.2">
      <c r="B137" s="93"/>
      <c r="D137" s="94" t="s">
        <v>81</v>
      </c>
      <c r="E137" s="104" t="s">
        <v>83</v>
      </c>
      <c r="F137" s="104" t="s">
        <v>86</v>
      </c>
      <c r="I137" s="96"/>
      <c r="J137" s="105">
        <f>BK137</f>
        <v>0</v>
      </c>
      <c r="L137" s="93"/>
      <c r="M137" s="98"/>
      <c r="N137" s="99"/>
      <c r="O137" s="99"/>
      <c r="P137" s="100">
        <f>SUM(P138:P162)</f>
        <v>0</v>
      </c>
      <c r="Q137" s="99"/>
      <c r="R137" s="100">
        <f>SUM(R138:R162)</f>
        <v>84.29</v>
      </c>
      <c r="S137" s="99"/>
      <c r="T137" s="101">
        <f>SUM(T138:T162)</f>
        <v>0</v>
      </c>
      <c r="AR137" s="94" t="s">
        <v>83</v>
      </c>
      <c r="AT137" s="102" t="s">
        <v>81</v>
      </c>
      <c r="AU137" s="102" t="s">
        <v>83</v>
      </c>
      <c r="AY137" s="94" t="s">
        <v>85</v>
      </c>
      <c r="BK137" s="103">
        <f>SUM(BK138:BK162)</f>
        <v>0</v>
      </c>
    </row>
    <row r="138" spans="1:65" s="14" customFormat="1" ht="43.15" customHeight="1" x14ac:dyDescent="0.2">
      <c r="A138" s="10"/>
      <c r="B138" s="106"/>
      <c r="C138" s="107" t="s">
        <v>83</v>
      </c>
      <c r="D138" s="107" t="s">
        <v>87</v>
      </c>
      <c r="E138" s="108" t="s">
        <v>88</v>
      </c>
      <c r="F138" s="109" t="s">
        <v>89</v>
      </c>
      <c r="G138" s="110" t="s">
        <v>90</v>
      </c>
      <c r="H138" s="111">
        <v>72.94</v>
      </c>
      <c r="I138" s="112"/>
      <c r="J138" s="113">
        <f>ROUND(I138*H138,2)</f>
        <v>0</v>
      </c>
      <c r="K138" s="109" t="s">
        <v>91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92</v>
      </c>
      <c r="AT138" s="119" t="s">
        <v>87</v>
      </c>
      <c r="AU138" s="119" t="s">
        <v>2</v>
      </c>
      <c r="AY138" s="2" t="s">
        <v>85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83</v>
      </c>
      <c r="BK138" s="120">
        <f>ROUND(I138*H138,2)</f>
        <v>0</v>
      </c>
      <c r="BL138" s="2" t="s">
        <v>92</v>
      </c>
      <c r="BM138" s="119" t="s">
        <v>93</v>
      </c>
    </row>
    <row r="139" spans="1:65" s="121" customFormat="1" x14ac:dyDescent="0.2">
      <c r="B139" s="122"/>
      <c r="D139" s="123" t="s">
        <v>94</v>
      </c>
      <c r="E139" s="124" t="s">
        <v>10</v>
      </c>
      <c r="F139" s="125" t="s">
        <v>95</v>
      </c>
      <c r="H139" s="124" t="s">
        <v>10</v>
      </c>
      <c r="I139" s="126"/>
      <c r="L139" s="122"/>
      <c r="M139" s="127"/>
      <c r="N139" s="128"/>
      <c r="O139" s="128"/>
      <c r="P139" s="128"/>
      <c r="Q139" s="128"/>
      <c r="R139" s="128"/>
      <c r="S139" s="128"/>
      <c r="T139" s="129"/>
      <c r="AT139" s="124" t="s">
        <v>94</v>
      </c>
      <c r="AU139" s="124" t="s">
        <v>2</v>
      </c>
      <c r="AV139" s="121" t="s">
        <v>83</v>
      </c>
      <c r="AW139" s="121" t="s">
        <v>96</v>
      </c>
      <c r="AX139" s="121" t="s">
        <v>84</v>
      </c>
      <c r="AY139" s="124" t="s">
        <v>85</v>
      </c>
    </row>
    <row r="140" spans="1:65" s="130" customFormat="1" x14ac:dyDescent="0.2">
      <c r="B140" s="131"/>
      <c r="D140" s="123" t="s">
        <v>94</v>
      </c>
      <c r="E140" s="132" t="s">
        <v>10</v>
      </c>
      <c r="F140" s="133" t="s">
        <v>97</v>
      </c>
      <c r="H140" s="134">
        <v>20.449000000000002</v>
      </c>
      <c r="I140" s="135"/>
      <c r="L140" s="131"/>
      <c r="M140" s="136"/>
      <c r="N140" s="137"/>
      <c r="O140" s="137"/>
      <c r="P140" s="137"/>
      <c r="Q140" s="137"/>
      <c r="R140" s="137"/>
      <c r="S140" s="137"/>
      <c r="T140" s="138"/>
      <c r="AT140" s="132" t="s">
        <v>94</v>
      </c>
      <c r="AU140" s="132" t="s">
        <v>2</v>
      </c>
      <c r="AV140" s="130" t="s">
        <v>2</v>
      </c>
      <c r="AW140" s="130" t="s">
        <v>96</v>
      </c>
      <c r="AX140" s="130" t="s">
        <v>84</v>
      </c>
      <c r="AY140" s="132" t="s">
        <v>85</v>
      </c>
    </row>
    <row r="141" spans="1:65" s="130" customFormat="1" ht="22.5" x14ac:dyDescent="0.2">
      <c r="B141" s="131"/>
      <c r="D141" s="123" t="s">
        <v>94</v>
      </c>
      <c r="E141" s="132" t="s">
        <v>10</v>
      </c>
      <c r="F141" s="133" t="s">
        <v>98</v>
      </c>
      <c r="H141" s="134">
        <v>25.109000000000002</v>
      </c>
      <c r="I141" s="135"/>
      <c r="L141" s="131"/>
      <c r="M141" s="136"/>
      <c r="N141" s="137"/>
      <c r="O141" s="137"/>
      <c r="P141" s="137"/>
      <c r="Q141" s="137"/>
      <c r="R141" s="137"/>
      <c r="S141" s="137"/>
      <c r="T141" s="138"/>
      <c r="AT141" s="132" t="s">
        <v>94</v>
      </c>
      <c r="AU141" s="132" t="s">
        <v>2</v>
      </c>
      <c r="AV141" s="130" t="s">
        <v>2</v>
      </c>
      <c r="AW141" s="130" t="s">
        <v>96</v>
      </c>
      <c r="AX141" s="130" t="s">
        <v>84</v>
      </c>
      <c r="AY141" s="132" t="s">
        <v>85</v>
      </c>
    </row>
    <row r="142" spans="1:65" s="130" customFormat="1" ht="22.5" x14ac:dyDescent="0.2">
      <c r="B142" s="131"/>
      <c r="D142" s="123" t="s">
        <v>94</v>
      </c>
      <c r="E142" s="132" t="s">
        <v>10</v>
      </c>
      <c r="F142" s="133" t="s">
        <v>99</v>
      </c>
      <c r="H142" s="134">
        <v>27.382000000000001</v>
      </c>
      <c r="I142" s="135"/>
      <c r="L142" s="131"/>
      <c r="M142" s="136"/>
      <c r="N142" s="137"/>
      <c r="O142" s="137"/>
      <c r="P142" s="137"/>
      <c r="Q142" s="137"/>
      <c r="R142" s="137"/>
      <c r="S142" s="137"/>
      <c r="T142" s="138"/>
      <c r="AT142" s="132" t="s">
        <v>94</v>
      </c>
      <c r="AU142" s="132" t="s">
        <v>2</v>
      </c>
      <c r="AV142" s="130" t="s">
        <v>2</v>
      </c>
      <c r="AW142" s="130" t="s">
        <v>96</v>
      </c>
      <c r="AX142" s="130" t="s">
        <v>84</v>
      </c>
      <c r="AY142" s="132" t="s">
        <v>85</v>
      </c>
    </row>
    <row r="143" spans="1:65" s="139" customFormat="1" x14ac:dyDescent="0.2">
      <c r="B143" s="140"/>
      <c r="D143" s="123" t="s">
        <v>94</v>
      </c>
      <c r="E143" s="141" t="s">
        <v>10</v>
      </c>
      <c r="F143" s="142" t="s">
        <v>100</v>
      </c>
      <c r="H143" s="143">
        <v>72.94</v>
      </c>
      <c r="I143" s="144"/>
      <c r="L143" s="140"/>
      <c r="M143" s="145"/>
      <c r="N143" s="146"/>
      <c r="O143" s="146"/>
      <c r="P143" s="146"/>
      <c r="Q143" s="146"/>
      <c r="R143" s="146"/>
      <c r="S143" s="146"/>
      <c r="T143" s="147"/>
      <c r="AT143" s="141" t="s">
        <v>94</v>
      </c>
      <c r="AU143" s="141" t="s">
        <v>2</v>
      </c>
      <c r="AV143" s="139" t="s">
        <v>92</v>
      </c>
      <c r="AW143" s="139" t="s">
        <v>96</v>
      </c>
      <c r="AX143" s="139" t="s">
        <v>83</v>
      </c>
      <c r="AY143" s="141" t="s">
        <v>85</v>
      </c>
    </row>
    <row r="144" spans="1:65" s="14" customFormat="1" ht="43.15" customHeight="1" x14ac:dyDescent="0.2">
      <c r="A144" s="10"/>
      <c r="B144" s="106"/>
      <c r="C144" s="107" t="s">
        <v>2</v>
      </c>
      <c r="D144" s="107" t="s">
        <v>87</v>
      </c>
      <c r="E144" s="108" t="s">
        <v>101</v>
      </c>
      <c r="F144" s="109" t="s">
        <v>102</v>
      </c>
      <c r="G144" s="110" t="s">
        <v>90</v>
      </c>
      <c r="H144" s="111">
        <v>36.47</v>
      </c>
      <c r="I144" s="112"/>
      <c r="J144" s="113">
        <f>ROUND(I144*H144,2)</f>
        <v>0</v>
      </c>
      <c r="K144" s="109" t="s">
        <v>91</v>
      </c>
      <c r="L144" s="11"/>
      <c r="M144" s="114" t="s">
        <v>10</v>
      </c>
      <c r="N144" s="115" t="s">
        <v>27</v>
      </c>
      <c r="O144" s="116"/>
      <c r="P144" s="117">
        <f>O144*H144</f>
        <v>0</v>
      </c>
      <c r="Q144" s="117">
        <v>0</v>
      </c>
      <c r="R144" s="117">
        <f>Q144*H144</f>
        <v>0</v>
      </c>
      <c r="S144" s="117">
        <v>0</v>
      </c>
      <c r="T144" s="118">
        <f>S144*H144</f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92</v>
      </c>
      <c r="AT144" s="119" t="s">
        <v>87</v>
      </c>
      <c r="AU144" s="119" t="s">
        <v>2</v>
      </c>
      <c r="AY144" s="2" t="s">
        <v>85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83</v>
      </c>
      <c r="BK144" s="120">
        <f>ROUND(I144*H144,2)</f>
        <v>0</v>
      </c>
      <c r="BL144" s="2" t="s">
        <v>92</v>
      </c>
      <c r="BM144" s="119" t="s">
        <v>103</v>
      </c>
    </row>
    <row r="145" spans="1:65" s="130" customFormat="1" x14ac:dyDescent="0.2">
      <c r="B145" s="131"/>
      <c r="D145" s="123" t="s">
        <v>94</v>
      </c>
      <c r="E145" s="132" t="s">
        <v>10</v>
      </c>
      <c r="F145" s="133" t="s">
        <v>104</v>
      </c>
      <c r="H145" s="134">
        <v>36.47</v>
      </c>
      <c r="I145" s="135"/>
      <c r="L145" s="131"/>
      <c r="M145" s="136"/>
      <c r="N145" s="137"/>
      <c r="O145" s="137"/>
      <c r="P145" s="137"/>
      <c r="Q145" s="137"/>
      <c r="R145" s="137"/>
      <c r="S145" s="137"/>
      <c r="T145" s="138"/>
      <c r="AT145" s="132" t="s">
        <v>94</v>
      </c>
      <c r="AU145" s="132" t="s">
        <v>2</v>
      </c>
      <c r="AV145" s="130" t="s">
        <v>2</v>
      </c>
      <c r="AW145" s="130" t="s">
        <v>96</v>
      </c>
      <c r="AX145" s="130" t="s">
        <v>83</v>
      </c>
      <c r="AY145" s="132" t="s">
        <v>85</v>
      </c>
    </row>
    <row r="146" spans="1:65" s="14" customFormat="1" ht="54" customHeight="1" x14ac:dyDescent="0.2">
      <c r="A146" s="10"/>
      <c r="B146" s="106"/>
      <c r="C146" s="107" t="s">
        <v>105</v>
      </c>
      <c r="D146" s="107" t="s">
        <v>87</v>
      </c>
      <c r="E146" s="108" t="s">
        <v>106</v>
      </c>
      <c r="F146" s="109" t="s">
        <v>107</v>
      </c>
      <c r="G146" s="110" t="s">
        <v>90</v>
      </c>
      <c r="H146" s="111">
        <v>404.74200000000002</v>
      </c>
      <c r="I146" s="112"/>
      <c r="J146" s="113">
        <f>ROUND(I146*H146,2)</f>
        <v>0</v>
      </c>
      <c r="K146" s="109" t="s">
        <v>91</v>
      </c>
      <c r="L146" s="11"/>
      <c r="M146" s="114" t="s">
        <v>10</v>
      </c>
      <c r="N146" s="115" t="s">
        <v>27</v>
      </c>
      <c r="O146" s="116"/>
      <c r="P146" s="117">
        <f>O146*H146</f>
        <v>0</v>
      </c>
      <c r="Q146" s="117">
        <v>0</v>
      </c>
      <c r="R146" s="117">
        <f>Q146*H146</f>
        <v>0</v>
      </c>
      <c r="S146" s="117">
        <v>0</v>
      </c>
      <c r="T146" s="118">
        <f>S146*H146</f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92</v>
      </c>
      <c r="AT146" s="119" t="s">
        <v>87</v>
      </c>
      <c r="AU146" s="119" t="s">
        <v>2</v>
      </c>
      <c r="AY146" s="2" t="s">
        <v>85</v>
      </c>
      <c r="BE146" s="120">
        <f>IF(N146="základní",J146,0)</f>
        <v>0</v>
      </c>
      <c r="BF146" s="120">
        <f>IF(N146="snížená",J146,0)</f>
        <v>0</v>
      </c>
      <c r="BG146" s="120">
        <f>IF(N146="zákl. přenesená",J146,0)</f>
        <v>0</v>
      </c>
      <c r="BH146" s="120">
        <f>IF(N146="sníž. přenesená",J146,0)</f>
        <v>0</v>
      </c>
      <c r="BI146" s="120">
        <f>IF(N146="nulová",J146,0)</f>
        <v>0</v>
      </c>
      <c r="BJ146" s="2" t="s">
        <v>83</v>
      </c>
      <c r="BK146" s="120">
        <f>ROUND(I146*H146,2)</f>
        <v>0</v>
      </c>
      <c r="BL146" s="2" t="s">
        <v>92</v>
      </c>
      <c r="BM146" s="119" t="s">
        <v>108</v>
      </c>
    </row>
    <row r="147" spans="1:65" s="130" customFormat="1" x14ac:dyDescent="0.2">
      <c r="B147" s="131"/>
      <c r="D147" s="123" t="s">
        <v>94</v>
      </c>
      <c r="E147" s="132" t="s">
        <v>10</v>
      </c>
      <c r="F147" s="133" t="s">
        <v>109</v>
      </c>
      <c r="H147" s="134">
        <v>72.94</v>
      </c>
      <c r="I147" s="135"/>
      <c r="L147" s="131"/>
      <c r="M147" s="136"/>
      <c r="N147" s="137"/>
      <c r="O147" s="137"/>
      <c r="P147" s="137"/>
      <c r="Q147" s="137"/>
      <c r="R147" s="137"/>
      <c r="S147" s="137"/>
      <c r="T147" s="138"/>
      <c r="AT147" s="132" t="s">
        <v>94</v>
      </c>
      <c r="AU147" s="132" t="s">
        <v>2</v>
      </c>
      <c r="AV147" s="130" t="s">
        <v>2</v>
      </c>
      <c r="AW147" s="130" t="s">
        <v>96</v>
      </c>
      <c r="AX147" s="130" t="s">
        <v>84</v>
      </c>
      <c r="AY147" s="132" t="s">
        <v>85</v>
      </c>
    </row>
    <row r="148" spans="1:65" s="130" customFormat="1" x14ac:dyDescent="0.2">
      <c r="B148" s="131"/>
      <c r="D148" s="123" t="s">
        <v>94</v>
      </c>
      <c r="E148" s="132" t="s">
        <v>10</v>
      </c>
      <c r="F148" s="133" t="s">
        <v>110</v>
      </c>
      <c r="H148" s="134">
        <v>331.80200000000002</v>
      </c>
      <c r="I148" s="135"/>
      <c r="L148" s="131"/>
      <c r="M148" s="136"/>
      <c r="N148" s="137"/>
      <c r="O148" s="137"/>
      <c r="P148" s="137"/>
      <c r="Q148" s="137"/>
      <c r="R148" s="137"/>
      <c r="S148" s="137"/>
      <c r="T148" s="138"/>
      <c r="AT148" s="132" t="s">
        <v>94</v>
      </c>
      <c r="AU148" s="132" t="s">
        <v>2</v>
      </c>
      <c r="AV148" s="130" t="s">
        <v>2</v>
      </c>
      <c r="AW148" s="130" t="s">
        <v>96</v>
      </c>
      <c r="AX148" s="130" t="s">
        <v>84</v>
      </c>
      <c r="AY148" s="132" t="s">
        <v>85</v>
      </c>
    </row>
    <row r="149" spans="1:65" s="139" customFormat="1" x14ac:dyDescent="0.2">
      <c r="B149" s="140"/>
      <c r="D149" s="123" t="s">
        <v>94</v>
      </c>
      <c r="E149" s="141" t="s">
        <v>10</v>
      </c>
      <c r="F149" s="142" t="s">
        <v>100</v>
      </c>
      <c r="H149" s="143">
        <v>404.74200000000002</v>
      </c>
      <c r="I149" s="144"/>
      <c r="L149" s="140"/>
      <c r="M149" s="145"/>
      <c r="N149" s="146"/>
      <c r="O149" s="146"/>
      <c r="P149" s="146"/>
      <c r="Q149" s="146"/>
      <c r="R149" s="146"/>
      <c r="S149" s="146"/>
      <c r="T149" s="147"/>
      <c r="AT149" s="141" t="s">
        <v>94</v>
      </c>
      <c r="AU149" s="141" t="s">
        <v>2</v>
      </c>
      <c r="AV149" s="139" t="s">
        <v>92</v>
      </c>
      <c r="AW149" s="139" t="s">
        <v>96</v>
      </c>
      <c r="AX149" s="139" t="s">
        <v>83</v>
      </c>
      <c r="AY149" s="141" t="s">
        <v>85</v>
      </c>
    </row>
    <row r="150" spans="1:65" s="14" customFormat="1" ht="43.15" customHeight="1" x14ac:dyDescent="0.2">
      <c r="A150" s="10"/>
      <c r="B150" s="106"/>
      <c r="C150" s="107" t="s">
        <v>92</v>
      </c>
      <c r="D150" s="107" t="s">
        <v>87</v>
      </c>
      <c r="E150" s="108" t="s">
        <v>111</v>
      </c>
      <c r="F150" s="109" t="s">
        <v>112</v>
      </c>
      <c r="G150" s="110" t="s">
        <v>113</v>
      </c>
      <c r="H150" s="111">
        <v>131.292</v>
      </c>
      <c r="I150" s="112"/>
      <c r="J150" s="113">
        <f>ROUND(I150*H150,2)</f>
        <v>0</v>
      </c>
      <c r="K150" s="109" t="s">
        <v>91</v>
      </c>
      <c r="L150" s="11"/>
      <c r="M150" s="114" t="s">
        <v>10</v>
      </c>
      <c r="N150" s="115" t="s">
        <v>27</v>
      </c>
      <c r="O150" s="116"/>
      <c r="P150" s="117">
        <f>O150*H150</f>
        <v>0</v>
      </c>
      <c r="Q150" s="117">
        <v>0</v>
      </c>
      <c r="R150" s="117">
        <f>Q150*H150</f>
        <v>0</v>
      </c>
      <c r="S150" s="117">
        <v>0</v>
      </c>
      <c r="T150" s="118">
        <f>S150*H150</f>
        <v>0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R150" s="119" t="s">
        <v>92</v>
      </c>
      <c r="AT150" s="119" t="s">
        <v>87</v>
      </c>
      <c r="AU150" s="119" t="s">
        <v>2</v>
      </c>
      <c r="AY150" s="2" t="s">
        <v>85</v>
      </c>
      <c r="BE150" s="120">
        <f>IF(N150="základní",J150,0)</f>
        <v>0</v>
      </c>
      <c r="BF150" s="120">
        <f>IF(N150="snížená",J150,0)</f>
        <v>0</v>
      </c>
      <c r="BG150" s="120">
        <f>IF(N150="zákl. přenesená",J150,0)</f>
        <v>0</v>
      </c>
      <c r="BH150" s="120">
        <f>IF(N150="sníž. přenesená",J150,0)</f>
        <v>0</v>
      </c>
      <c r="BI150" s="120">
        <f>IF(N150="nulová",J150,0)</f>
        <v>0</v>
      </c>
      <c r="BJ150" s="2" t="s">
        <v>83</v>
      </c>
      <c r="BK150" s="120">
        <f>ROUND(I150*H150,2)</f>
        <v>0</v>
      </c>
      <c r="BL150" s="2" t="s">
        <v>92</v>
      </c>
      <c r="BM150" s="119" t="s">
        <v>114</v>
      </c>
    </row>
    <row r="151" spans="1:65" s="130" customFormat="1" x14ac:dyDescent="0.2">
      <c r="B151" s="131"/>
      <c r="D151" s="123" t="s">
        <v>94</v>
      </c>
      <c r="E151" s="132" t="s">
        <v>10</v>
      </c>
      <c r="F151" s="133" t="s">
        <v>115</v>
      </c>
      <c r="H151" s="134">
        <v>131.292</v>
      </c>
      <c r="I151" s="135"/>
      <c r="L151" s="131"/>
      <c r="M151" s="136"/>
      <c r="N151" s="137"/>
      <c r="O151" s="137"/>
      <c r="P151" s="137"/>
      <c r="Q151" s="137"/>
      <c r="R151" s="137"/>
      <c r="S151" s="137"/>
      <c r="T151" s="138"/>
      <c r="AT151" s="132" t="s">
        <v>94</v>
      </c>
      <c r="AU151" s="132" t="s">
        <v>2</v>
      </c>
      <c r="AV151" s="130" t="s">
        <v>2</v>
      </c>
      <c r="AW151" s="130" t="s">
        <v>96</v>
      </c>
      <c r="AX151" s="130" t="s">
        <v>83</v>
      </c>
      <c r="AY151" s="132" t="s">
        <v>85</v>
      </c>
    </row>
    <row r="152" spans="1:65" s="14" customFormat="1" ht="43.15" customHeight="1" x14ac:dyDescent="0.2">
      <c r="A152" s="10"/>
      <c r="B152" s="106"/>
      <c r="C152" s="107" t="s">
        <v>116</v>
      </c>
      <c r="D152" s="107" t="s">
        <v>87</v>
      </c>
      <c r="E152" s="108" t="s">
        <v>117</v>
      </c>
      <c r="F152" s="109" t="s">
        <v>118</v>
      </c>
      <c r="G152" s="110" t="s">
        <v>90</v>
      </c>
      <c r="H152" s="111">
        <v>42.145000000000003</v>
      </c>
      <c r="I152" s="112"/>
      <c r="J152" s="113">
        <f>ROUND(I152*H152,2)</f>
        <v>0</v>
      </c>
      <c r="K152" s="109" t="s">
        <v>91</v>
      </c>
      <c r="L152" s="11"/>
      <c r="M152" s="114" t="s">
        <v>10</v>
      </c>
      <c r="N152" s="115" t="s">
        <v>27</v>
      </c>
      <c r="O152" s="116"/>
      <c r="P152" s="117">
        <f>O152*H152</f>
        <v>0</v>
      </c>
      <c r="Q152" s="117">
        <v>0</v>
      </c>
      <c r="R152" s="117">
        <f>Q152*H152</f>
        <v>0</v>
      </c>
      <c r="S152" s="117">
        <v>0</v>
      </c>
      <c r="T152" s="118">
        <f>S152*H152</f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92</v>
      </c>
      <c r="AT152" s="119" t="s">
        <v>87</v>
      </c>
      <c r="AU152" s="119" t="s">
        <v>2</v>
      </c>
      <c r="AY152" s="2" t="s">
        <v>85</v>
      </c>
      <c r="BE152" s="120">
        <f>IF(N152="základní",J152,0)</f>
        <v>0</v>
      </c>
      <c r="BF152" s="120">
        <f>IF(N152="snížená",J152,0)</f>
        <v>0</v>
      </c>
      <c r="BG152" s="120">
        <f>IF(N152="zákl. přenesená",J152,0)</f>
        <v>0</v>
      </c>
      <c r="BH152" s="120">
        <f>IF(N152="sníž. přenesená",J152,0)</f>
        <v>0</v>
      </c>
      <c r="BI152" s="120">
        <f>IF(N152="nulová",J152,0)</f>
        <v>0</v>
      </c>
      <c r="BJ152" s="2" t="s">
        <v>83</v>
      </c>
      <c r="BK152" s="120">
        <f>ROUND(I152*H152,2)</f>
        <v>0</v>
      </c>
      <c r="BL152" s="2" t="s">
        <v>92</v>
      </c>
      <c r="BM152" s="119" t="s">
        <v>119</v>
      </c>
    </row>
    <row r="153" spans="1:65" s="130" customFormat="1" x14ac:dyDescent="0.2">
      <c r="B153" s="131"/>
      <c r="D153" s="123" t="s">
        <v>94</v>
      </c>
      <c r="E153" s="132" t="s">
        <v>10</v>
      </c>
      <c r="F153" s="133" t="s">
        <v>120</v>
      </c>
      <c r="H153" s="134">
        <v>42.145000000000003</v>
      </c>
      <c r="I153" s="135"/>
      <c r="L153" s="131"/>
      <c r="M153" s="136"/>
      <c r="N153" s="137"/>
      <c r="O153" s="137"/>
      <c r="P153" s="137"/>
      <c r="Q153" s="137"/>
      <c r="R153" s="137"/>
      <c r="S153" s="137"/>
      <c r="T153" s="138"/>
      <c r="AT153" s="132" t="s">
        <v>94</v>
      </c>
      <c r="AU153" s="132" t="s">
        <v>2</v>
      </c>
      <c r="AV153" s="130" t="s">
        <v>2</v>
      </c>
      <c r="AW153" s="130" t="s">
        <v>96</v>
      </c>
      <c r="AX153" s="130" t="s">
        <v>83</v>
      </c>
      <c r="AY153" s="132" t="s">
        <v>85</v>
      </c>
    </row>
    <row r="154" spans="1:65" s="14" customFormat="1" ht="14.45" customHeight="1" x14ac:dyDescent="0.2">
      <c r="A154" s="10"/>
      <c r="B154" s="106"/>
      <c r="C154" s="148" t="s">
        <v>121</v>
      </c>
      <c r="D154" s="148" t="s">
        <v>122</v>
      </c>
      <c r="E154" s="149" t="s">
        <v>123</v>
      </c>
      <c r="F154" s="150" t="s">
        <v>124</v>
      </c>
      <c r="G154" s="151" t="s">
        <v>113</v>
      </c>
      <c r="H154" s="152">
        <v>84.29</v>
      </c>
      <c r="I154" s="153"/>
      <c r="J154" s="154">
        <f>ROUND(I154*H154,2)</f>
        <v>0</v>
      </c>
      <c r="K154" s="150" t="s">
        <v>91</v>
      </c>
      <c r="L154" s="155"/>
      <c r="M154" s="156" t="s">
        <v>10</v>
      </c>
      <c r="N154" s="157" t="s">
        <v>27</v>
      </c>
      <c r="O154" s="116"/>
      <c r="P154" s="117">
        <f>O154*H154</f>
        <v>0</v>
      </c>
      <c r="Q154" s="117">
        <v>1</v>
      </c>
      <c r="R154" s="117">
        <f>Q154*H154</f>
        <v>84.29</v>
      </c>
      <c r="S154" s="117">
        <v>0</v>
      </c>
      <c r="T154" s="118">
        <f>S154*H154</f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125</v>
      </c>
      <c r="AT154" s="119" t="s">
        <v>122</v>
      </c>
      <c r="AU154" s="119" t="s">
        <v>2</v>
      </c>
      <c r="AY154" s="2" t="s">
        <v>85</v>
      </c>
      <c r="BE154" s="120">
        <f>IF(N154="základní",J154,0)</f>
        <v>0</v>
      </c>
      <c r="BF154" s="120">
        <f>IF(N154="snížená",J154,0)</f>
        <v>0</v>
      </c>
      <c r="BG154" s="120">
        <f>IF(N154="zákl. přenesená",J154,0)</f>
        <v>0</v>
      </c>
      <c r="BH154" s="120">
        <f>IF(N154="sníž. přenesená",J154,0)</f>
        <v>0</v>
      </c>
      <c r="BI154" s="120">
        <f>IF(N154="nulová",J154,0)</f>
        <v>0</v>
      </c>
      <c r="BJ154" s="2" t="s">
        <v>83</v>
      </c>
      <c r="BK154" s="120">
        <f>ROUND(I154*H154,2)</f>
        <v>0</v>
      </c>
      <c r="BL154" s="2" t="s">
        <v>92</v>
      </c>
      <c r="BM154" s="119" t="s">
        <v>126</v>
      </c>
    </row>
    <row r="155" spans="1:65" s="130" customFormat="1" x14ac:dyDescent="0.2">
      <c r="B155" s="131"/>
      <c r="D155" s="123" t="s">
        <v>94</v>
      </c>
      <c r="E155" s="132" t="s">
        <v>10</v>
      </c>
      <c r="F155" s="133" t="s">
        <v>127</v>
      </c>
      <c r="H155" s="134">
        <v>84.29</v>
      </c>
      <c r="I155" s="135"/>
      <c r="L155" s="131"/>
      <c r="M155" s="136"/>
      <c r="N155" s="137"/>
      <c r="O155" s="137"/>
      <c r="P155" s="137"/>
      <c r="Q155" s="137"/>
      <c r="R155" s="137"/>
      <c r="S155" s="137"/>
      <c r="T155" s="138"/>
      <c r="AT155" s="132" t="s">
        <v>94</v>
      </c>
      <c r="AU155" s="132" t="s">
        <v>2</v>
      </c>
      <c r="AV155" s="130" t="s">
        <v>2</v>
      </c>
      <c r="AW155" s="130" t="s">
        <v>96</v>
      </c>
      <c r="AX155" s="130" t="s">
        <v>83</v>
      </c>
      <c r="AY155" s="132" t="s">
        <v>85</v>
      </c>
    </row>
    <row r="156" spans="1:65" s="14" customFormat="1" ht="54" customHeight="1" x14ac:dyDescent="0.2">
      <c r="A156" s="10"/>
      <c r="B156" s="106"/>
      <c r="C156" s="107" t="s">
        <v>128</v>
      </c>
      <c r="D156" s="107" t="s">
        <v>87</v>
      </c>
      <c r="E156" s="108" t="s">
        <v>129</v>
      </c>
      <c r="F156" s="109" t="s">
        <v>130</v>
      </c>
      <c r="G156" s="110" t="s">
        <v>90</v>
      </c>
      <c r="H156" s="111">
        <v>331.80200000000002</v>
      </c>
      <c r="I156" s="112"/>
      <c r="J156" s="113">
        <f>ROUND(I156*H156,2)</f>
        <v>0</v>
      </c>
      <c r="K156" s="109" t="s">
        <v>91</v>
      </c>
      <c r="L156" s="11"/>
      <c r="M156" s="114" t="s">
        <v>10</v>
      </c>
      <c r="N156" s="115" t="s">
        <v>27</v>
      </c>
      <c r="O156" s="116"/>
      <c r="P156" s="117">
        <f>O156*H156</f>
        <v>0</v>
      </c>
      <c r="Q156" s="117">
        <v>0</v>
      </c>
      <c r="R156" s="117">
        <f>Q156*H156</f>
        <v>0</v>
      </c>
      <c r="S156" s="117">
        <v>0</v>
      </c>
      <c r="T156" s="118">
        <f>S156*H156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92</v>
      </c>
      <c r="AT156" s="119" t="s">
        <v>87</v>
      </c>
      <c r="AU156" s="119" t="s">
        <v>2</v>
      </c>
      <c r="AY156" s="2" t="s">
        <v>85</v>
      </c>
      <c r="BE156" s="120">
        <f>IF(N156="základní",J156,0)</f>
        <v>0</v>
      </c>
      <c r="BF156" s="120">
        <f>IF(N156="snížená",J156,0)</f>
        <v>0</v>
      </c>
      <c r="BG156" s="120">
        <f>IF(N156="zákl. přenesená",J156,0)</f>
        <v>0</v>
      </c>
      <c r="BH156" s="120">
        <f>IF(N156="sníž. přenesená",J156,0)</f>
        <v>0</v>
      </c>
      <c r="BI156" s="120">
        <f>IF(N156="nulová",J156,0)</f>
        <v>0</v>
      </c>
      <c r="BJ156" s="2" t="s">
        <v>83</v>
      </c>
      <c r="BK156" s="120">
        <f>ROUND(I156*H156,2)</f>
        <v>0</v>
      </c>
      <c r="BL156" s="2" t="s">
        <v>92</v>
      </c>
      <c r="BM156" s="119" t="s">
        <v>131</v>
      </c>
    </row>
    <row r="157" spans="1:65" s="130" customFormat="1" x14ac:dyDescent="0.2">
      <c r="B157" s="131"/>
      <c r="D157" s="123" t="s">
        <v>94</v>
      </c>
      <c r="E157" s="132" t="s">
        <v>10</v>
      </c>
      <c r="F157" s="133" t="s">
        <v>132</v>
      </c>
      <c r="H157" s="134">
        <v>129.846</v>
      </c>
      <c r="I157" s="135"/>
      <c r="L157" s="131"/>
      <c r="M157" s="136"/>
      <c r="N157" s="137"/>
      <c r="O157" s="137"/>
      <c r="P157" s="137"/>
      <c r="Q157" s="137"/>
      <c r="R157" s="137"/>
      <c r="S157" s="137"/>
      <c r="T157" s="138"/>
      <c r="AT157" s="132" t="s">
        <v>94</v>
      </c>
      <c r="AU157" s="132" t="s">
        <v>2</v>
      </c>
      <c r="AV157" s="130" t="s">
        <v>2</v>
      </c>
      <c r="AW157" s="130" t="s">
        <v>96</v>
      </c>
      <c r="AX157" s="130" t="s">
        <v>84</v>
      </c>
      <c r="AY157" s="132" t="s">
        <v>85</v>
      </c>
    </row>
    <row r="158" spans="1:65" s="130" customFormat="1" x14ac:dyDescent="0.2">
      <c r="B158" s="131"/>
      <c r="D158" s="123" t="s">
        <v>94</v>
      </c>
      <c r="E158" s="132" t="s">
        <v>10</v>
      </c>
      <c r="F158" s="133" t="s">
        <v>133</v>
      </c>
      <c r="H158" s="134">
        <v>60.893999999999998</v>
      </c>
      <c r="I158" s="135"/>
      <c r="L158" s="131"/>
      <c r="M158" s="136"/>
      <c r="N158" s="137"/>
      <c r="O158" s="137"/>
      <c r="P158" s="137"/>
      <c r="Q158" s="137"/>
      <c r="R158" s="137"/>
      <c r="S158" s="137"/>
      <c r="T158" s="138"/>
      <c r="AT158" s="132" t="s">
        <v>94</v>
      </c>
      <c r="AU158" s="132" t="s">
        <v>2</v>
      </c>
      <c r="AV158" s="130" t="s">
        <v>2</v>
      </c>
      <c r="AW158" s="130" t="s">
        <v>96</v>
      </c>
      <c r="AX158" s="130" t="s">
        <v>84</v>
      </c>
      <c r="AY158" s="132" t="s">
        <v>85</v>
      </c>
    </row>
    <row r="159" spans="1:65" s="130" customFormat="1" x14ac:dyDescent="0.2">
      <c r="B159" s="131"/>
      <c r="D159" s="123" t="s">
        <v>94</v>
      </c>
      <c r="E159" s="132" t="s">
        <v>10</v>
      </c>
      <c r="F159" s="133" t="s">
        <v>134</v>
      </c>
      <c r="H159" s="134">
        <v>141.06200000000001</v>
      </c>
      <c r="I159" s="135"/>
      <c r="L159" s="131"/>
      <c r="M159" s="136"/>
      <c r="N159" s="137"/>
      <c r="O159" s="137"/>
      <c r="P159" s="137"/>
      <c r="Q159" s="137"/>
      <c r="R159" s="137"/>
      <c r="S159" s="137"/>
      <c r="T159" s="138"/>
      <c r="AT159" s="132" t="s">
        <v>94</v>
      </c>
      <c r="AU159" s="132" t="s">
        <v>2</v>
      </c>
      <c r="AV159" s="130" t="s">
        <v>2</v>
      </c>
      <c r="AW159" s="130" t="s">
        <v>96</v>
      </c>
      <c r="AX159" s="130" t="s">
        <v>84</v>
      </c>
      <c r="AY159" s="132" t="s">
        <v>85</v>
      </c>
    </row>
    <row r="160" spans="1:65" s="139" customFormat="1" x14ac:dyDescent="0.2">
      <c r="B160" s="140"/>
      <c r="D160" s="123" t="s">
        <v>94</v>
      </c>
      <c r="E160" s="141" t="s">
        <v>10</v>
      </c>
      <c r="F160" s="142" t="s">
        <v>100</v>
      </c>
      <c r="H160" s="143">
        <v>331.80200000000002</v>
      </c>
      <c r="I160" s="144"/>
      <c r="L160" s="140"/>
      <c r="M160" s="145"/>
      <c r="N160" s="146"/>
      <c r="O160" s="146"/>
      <c r="P160" s="146"/>
      <c r="Q160" s="146"/>
      <c r="R160" s="146"/>
      <c r="S160" s="146"/>
      <c r="T160" s="147"/>
      <c r="AT160" s="141" t="s">
        <v>94</v>
      </c>
      <c r="AU160" s="141" t="s">
        <v>2</v>
      </c>
      <c r="AV160" s="139" t="s">
        <v>92</v>
      </c>
      <c r="AW160" s="139" t="s">
        <v>96</v>
      </c>
      <c r="AX160" s="139" t="s">
        <v>83</v>
      </c>
      <c r="AY160" s="141" t="s">
        <v>85</v>
      </c>
    </row>
    <row r="161" spans="1:65" s="14" customFormat="1" ht="21.6" customHeight="1" x14ac:dyDescent="0.2">
      <c r="A161" s="10"/>
      <c r="B161" s="106"/>
      <c r="C161" s="107" t="s">
        <v>125</v>
      </c>
      <c r="D161" s="107" t="s">
        <v>87</v>
      </c>
      <c r="E161" s="108" t="s">
        <v>135</v>
      </c>
      <c r="F161" s="109" t="s">
        <v>136</v>
      </c>
      <c r="G161" s="110" t="s">
        <v>137</v>
      </c>
      <c r="H161" s="111">
        <v>2114.1439999999998</v>
      </c>
      <c r="I161" s="112"/>
      <c r="J161" s="113">
        <f>ROUND(I161*H161,2)</f>
        <v>0</v>
      </c>
      <c r="K161" s="109" t="s">
        <v>91</v>
      </c>
      <c r="L161" s="11"/>
      <c r="M161" s="114" t="s">
        <v>10</v>
      </c>
      <c r="N161" s="115" t="s">
        <v>27</v>
      </c>
      <c r="O161" s="116"/>
      <c r="P161" s="117">
        <f>O161*H161</f>
        <v>0</v>
      </c>
      <c r="Q161" s="117">
        <v>0</v>
      </c>
      <c r="R161" s="117">
        <f>Q161*H161</f>
        <v>0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92</v>
      </c>
      <c r="AT161" s="119" t="s">
        <v>87</v>
      </c>
      <c r="AU161" s="119" t="s">
        <v>2</v>
      </c>
      <c r="AY161" s="2" t="s">
        <v>85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83</v>
      </c>
      <c r="BK161" s="120">
        <f>ROUND(I161*H161,2)</f>
        <v>0</v>
      </c>
      <c r="BL161" s="2" t="s">
        <v>92</v>
      </c>
      <c r="BM161" s="119" t="s">
        <v>138</v>
      </c>
    </row>
    <row r="162" spans="1:65" s="130" customFormat="1" x14ac:dyDescent="0.2">
      <c r="B162" s="131"/>
      <c r="D162" s="123" t="s">
        <v>94</v>
      </c>
      <c r="E162" s="132" t="s">
        <v>10</v>
      </c>
      <c r="F162" s="133" t="s">
        <v>139</v>
      </c>
      <c r="H162" s="134">
        <v>2114.1439999999998</v>
      </c>
      <c r="I162" s="135"/>
      <c r="L162" s="131"/>
      <c r="M162" s="136"/>
      <c r="N162" s="137"/>
      <c r="O162" s="137"/>
      <c r="P162" s="137"/>
      <c r="Q162" s="137"/>
      <c r="R162" s="137"/>
      <c r="S162" s="137"/>
      <c r="T162" s="138"/>
      <c r="AT162" s="132" t="s">
        <v>94</v>
      </c>
      <c r="AU162" s="132" t="s">
        <v>2</v>
      </c>
      <c r="AV162" s="130" t="s">
        <v>2</v>
      </c>
      <c r="AW162" s="130" t="s">
        <v>96</v>
      </c>
      <c r="AX162" s="130" t="s">
        <v>83</v>
      </c>
      <c r="AY162" s="132" t="s">
        <v>85</v>
      </c>
    </row>
    <row r="163" spans="1:65" s="92" customFormat="1" ht="22.9" customHeight="1" x14ac:dyDescent="0.2">
      <c r="B163" s="93"/>
      <c r="D163" s="94" t="s">
        <v>81</v>
      </c>
      <c r="E163" s="104" t="s">
        <v>2</v>
      </c>
      <c r="F163" s="104" t="s">
        <v>140</v>
      </c>
      <c r="I163" s="96"/>
      <c r="J163" s="105">
        <f>BK163</f>
        <v>0</v>
      </c>
      <c r="L163" s="93"/>
      <c r="M163" s="98"/>
      <c r="N163" s="99"/>
      <c r="O163" s="99"/>
      <c r="P163" s="100">
        <f>SUM(P164:P233)</f>
        <v>0</v>
      </c>
      <c r="Q163" s="99"/>
      <c r="R163" s="100">
        <f>SUM(R164:R233)</f>
        <v>5062.1073416600002</v>
      </c>
      <c r="S163" s="99"/>
      <c r="T163" s="101">
        <f>SUM(T164:T233)</f>
        <v>0</v>
      </c>
      <c r="AR163" s="94" t="s">
        <v>83</v>
      </c>
      <c r="AT163" s="102" t="s">
        <v>81</v>
      </c>
      <c r="AU163" s="102" t="s">
        <v>83</v>
      </c>
      <c r="AY163" s="94" t="s">
        <v>85</v>
      </c>
      <c r="BK163" s="103">
        <f>SUM(BK164:BK233)</f>
        <v>0</v>
      </c>
    </row>
    <row r="164" spans="1:65" s="14" customFormat="1" ht="32.450000000000003" customHeight="1" x14ac:dyDescent="0.2">
      <c r="A164" s="10"/>
      <c r="B164" s="106"/>
      <c r="C164" s="107" t="s">
        <v>141</v>
      </c>
      <c r="D164" s="107" t="s">
        <v>87</v>
      </c>
      <c r="E164" s="108" t="s">
        <v>142</v>
      </c>
      <c r="F164" s="109" t="s">
        <v>143</v>
      </c>
      <c r="G164" s="110" t="s">
        <v>144</v>
      </c>
      <c r="H164" s="111">
        <v>6</v>
      </c>
      <c r="I164" s="112"/>
      <c r="J164" s="113">
        <f>ROUND(I164*H164,2)</f>
        <v>0</v>
      </c>
      <c r="K164" s="109" t="s">
        <v>10</v>
      </c>
      <c r="L164" s="11"/>
      <c r="M164" s="114" t="s">
        <v>10</v>
      </c>
      <c r="N164" s="115" t="s">
        <v>27</v>
      </c>
      <c r="O164" s="116"/>
      <c r="P164" s="117">
        <f>O164*H164</f>
        <v>0</v>
      </c>
      <c r="Q164" s="117">
        <v>0</v>
      </c>
      <c r="R164" s="117">
        <f>Q164*H164</f>
        <v>0</v>
      </c>
      <c r="S164" s="117">
        <v>0</v>
      </c>
      <c r="T164" s="118">
        <f>S164*H164</f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92</v>
      </c>
      <c r="AT164" s="119" t="s">
        <v>87</v>
      </c>
      <c r="AU164" s="119" t="s">
        <v>2</v>
      </c>
      <c r="AY164" s="2" t="s">
        <v>85</v>
      </c>
      <c r="BE164" s="120">
        <f>IF(N164="základní",J164,0)</f>
        <v>0</v>
      </c>
      <c r="BF164" s="120">
        <f>IF(N164="snížená",J164,0)</f>
        <v>0</v>
      </c>
      <c r="BG164" s="120">
        <f>IF(N164="zákl. přenesená",J164,0)</f>
        <v>0</v>
      </c>
      <c r="BH164" s="120">
        <f>IF(N164="sníž. přenesená",J164,0)</f>
        <v>0</v>
      </c>
      <c r="BI164" s="120">
        <f>IF(N164="nulová",J164,0)</f>
        <v>0</v>
      </c>
      <c r="BJ164" s="2" t="s">
        <v>83</v>
      </c>
      <c r="BK164" s="120">
        <f>ROUND(I164*H164,2)</f>
        <v>0</v>
      </c>
      <c r="BL164" s="2" t="s">
        <v>92</v>
      </c>
      <c r="BM164" s="119" t="s">
        <v>145</v>
      </c>
    </row>
    <row r="165" spans="1:65" s="14" customFormat="1" ht="32.450000000000003" customHeight="1" x14ac:dyDescent="0.2">
      <c r="A165" s="10"/>
      <c r="B165" s="106"/>
      <c r="C165" s="107" t="s">
        <v>146</v>
      </c>
      <c r="D165" s="107" t="s">
        <v>87</v>
      </c>
      <c r="E165" s="108" t="s">
        <v>147</v>
      </c>
      <c r="F165" s="109" t="s">
        <v>148</v>
      </c>
      <c r="G165" s="110" t="s">
        <v>144</v>
      </c>
      <c r="H165" s="111">
        <v>6</v>
      </c>
      <c r="I165" s="112"/>
      <c r="J165" s="113">
        <f>ROUND(I165*H165,2)</f>
        <v>0</v>
      </c>
      <c r="K165" s="109" t="s">
        <v>10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0</v>
      </c>
      <c r="R165" s="117">
        <f>Q165*H165</f>
        <v>0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92</v>
      </c>
      <c r="AT165" s="119" t="s">
        <v>87</v>
      </c>
      <c r="AU165" s="119" t="s">
        <v>2</v>
      </c>
      <c r="AY165" s="2" t="s">
        <v>85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83</v>
      </c>
      <c r="BK165" s="120">
        <f>ROUND(I165*H165,2)</f>
        <v>0</v>
      </c>
      <c r="BL165" s="2" t="s">
        <v>92</v>
      </c>
      <c r="BM165" s="119" t="s">
        <v>149</v>
      </c>
    </row>
    <row r="166" spans="1:65" s="14" customFormat="1" ht="43.15" customHeight="1" x14ac:dyDescent="0.2">
      <c r="A166" s="10"/>
      <c r="B166" s="106"/>
      <c r="C166" s="107" t="s">
        <v>150</v>
      </c>
      <c r="D166" s="107" t="s">
        <v>87</v>
      </c>
      <c r="E166" s="108" t="s">
        <v>151</v>
      </c>
      <c r="F166" s="109" t="s">
        <v>152</v>
      </c>
      <c r="G166" s="110" t="s">
        <v>90</v>
      </c>
      <c r="H166" s="111">
        <v>86.203000000000003</v>
      </c>
      <c r="I166" s="112"/>
      <c r="J166" s="113">
        <f>ROUND(I166*H166,2)</f>
        <v>0</v>
      </c>
      <c r="K166" s="109" t="s">
        <v>91</v>
      </c>
      <c r="L166" s="11"/>
      <c r="M166" s="114" t="s">
        <v>10</v>
      </c>
      <c r="N166" s="115" t="s">
        <v>27</v>
      </c>
      <c r="O166" s="116"/>
      <c r="P166" s="117">
        <f>O166*H166</f>
        <v>0</v>
      </c>
      <c r="Q166" s="117">
        <v>0</v>
      </c>
      <c r="R166" s="117">
        <f>Q166*H166</f>
        <v>0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92</v>
      </c>
      <c r="AT166" s="119" t="s">
        <v>87</v>
      </c>
      <c r="AU166" s="119" t="s">
        <v>2</v>
      </c>
      <c r="AY166" s="2" t="s">
        <v>85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83</v>
      </c>
      <c r="BK166" s="120">
        <f>ROUND(I166*H166,2)</f>
        <v>0</v>
      </c>
      <c r="BL166" s="2" t="s">
        <v>92</v>
      </c>
      <c r="BM166" s="119" t="s">
        <v>153</v>
      </c>
    </row>
    <row r="167" spans="1:65" s="130" customFormat="1" x14ac:dyDescent="0.2">
      <c r="B167" s="131"/>
      <c r="D167" s="123" t="s">
        <v>94</v>
      </c>
      <c r="E167" s="132" t="s">
        <v>10</v>
      </c>
      <c r="F167" s="133" t="s">
        <v>154</v>
      </c>
      <c r="H167" s="134">
        <v>26.992000000000001</v>
      </c>
      <c r="I167" s="135"/>
      <c r="L167" s="131"/>
      <c r="M167" s="136"/>
      <c r="N167" s="137"/>
      <c r="O167" s="137"/>
      <c r="P167" s="137"/>
      <c r="Q167" s="137"/>
      <c r="R167" s="137"/>
      <c r="S167" s="137"/>
      <c r="T167" s="138"/>
      <c r="AT167" s="132" t="s">
        <v>94</v>
      </c>
      <c r="AU167" s="132" t="s">
        <v>2</v>
      </c>
      <c r="AV167" s="130" t="s">
        <v>2</v>
      </c>
      <c r="AW167" s="130" t="s">
        <v>96</v>
      </c>
      <c r="AX167" s="130" t="s">
        <v>84</v>
      </c>
      <c r="AY167" s="132" t="s">
        <v>85</v>
      </c>
    </row>
    <row r="168" spans="1:65" s="130" customFormat="1" x14ac:dyDescent="0.2">
      <c r="B168" s="131"/>
      <c r="D168" s="123" t="s">
        <v>94</v>
      </c>
      <c r="E168" s="132" t="s">
        <v>10</v>
      </c>
      <c r="F168" s="133" t="s">
        <v>155</v>
      </c>
      <c r="H168" s="134">
        <v>8.3000000000000007</v>
      </c>
      <c r="I168" s="135"/>
      <c r="L168" s="131"/>
      <c r="M168" s="136"/>
      <c r="N168" s="137"/>
      <c r="O168" s="137"/>
      <c r="P168" s="137"/>
      <c r="Q168" s="137"/>
      <c r="R168" s="137"/>
      <c r="S168" s="137"/>
      <c r="T168" s="138"/>
      <c r="AT168" s="132" t="s">
        <v>94</v>
      </c>
      <c r="AU168" s="132" t="s">
        <v>2</v>
      </c>
      <c r="AV168" s="130" t="s">
        <v>2</v>
      </c>
      <c r="AW168" s="130" t="s">
        <v>96</v>
      </c>
      <c r="AX168" s="130" t="s">
        <v>84</v>
      </c>
      <c r="AY168" s="132" t="s">
        <v>85</v>
      </c>
    </row>
    <row r="169" spans="1:65" s="130" customFormat="1" x14ac:dyDescent="0.2">
      <c r="B169" s="131"/>
      <c r="D169" s="123" t="s">
        <v>94</v>
      </c>
      <c r="E169" s="132" t="s">
        <v>10</v>
      </c>
      <c r="F169" s="133" t="s">
        <v>156</v>
      </c>
      <c r="H169" s="134">
        <v>27.728999999999999</v>
      </c>
      <c r="I169" s="135"/>
      <c r="L169" s="131"/>
      <c r="M169" s="136"/>
      <c r="N169" s="137"/>
      <c r="O169" s="137"/>
      <c r="P169" s="137"/>
      <c r="Q169" s="137"/>
      <c r="R169" s="137"/>
      <c r="S169" s="137"/>
      <c r="T169" s="138"/>
      <c r="AT169" s="132" t="s">
        <v>94</v>
      </c>
      <c r="AU169" s="132" t="s">
        <v>2</v>
      </c>
      <c r="AV169" s="130" t="s">
        <v>2</v>
      </c>
      <c r="AW169" s="130" t="s">
        <v>96</v>
      </c>
      <c r="AX169" s="130" t="s">
        <v>84</v>
      </c>
      <c r="AY169" s="132" t="s">
        <v>85</v>
      </c>
    </row>
    <row r="170" spans="1:65" s="130" customFormat="1" x14ac:dyDescent="0.2">
      <c r="B170" s="131"/>
      <c r="D170" s="123" t="s">
        <v>94</v>
      </c>
      <c r="E170" s="132" t="s">
        <v>10</v>
      </c>
      <c r="F170" s="133" t="s">
        <v>157</v>
      </c>
      <c r="H170" s="134">
        <v>9.2620000000000005</v>
      </c>
      <c r="I170" s="135"/>
      <c r="L170" s="131"/>
      <c r="M170" s="136"/>
      <c r="N170" s="137"/>
      <c r="O170" s="137"/>
      <c r="P170" s="137"/>
      <c r="Q170" s="137"/>
      <c r="R170" s="137"/>
      <c r="S170" s="137"/>
      <c r="T170" s="138"/>
      <c r="AT170" s="132" t="s">
        <v>94</v>
      </c>
      <c r="AU170" s="132" t="s">
        <v>2</v>
      </c>
      <c r="AV170" s="130" t="s">
        <v>2</v>
      </c>
      <c r="AW170" s="130" t="s">
        <v>96</v>
      </c>
      <c r="AX170" s="130" t="s">
        <v>84</v>
      </c>
      <c r="AY170" s="132" t="s">
        <v>85</v>
      </c>
    </row>
    <row r="171" spans="1:65" s="130" customFormat="1" x14ac:dyDescent="0.2">
      <c r="B171" s="131"/>
      <c r="D171" s="123" t="s">
        <v>94</v>
      </c>
      <c r="E171" s="132" t="s">
        <v>10</v>
      </c>
      <c r="F171" s="133" t="s">
        <v>158</v>
      </c>
      <c r="H171" s="134">
        <v>26.216999999999999</v>
      </c>
      <c r="I171" s="135"/>
      <c r="L171" s="131"/>
      <c r="M171" s="136"/>
      <c r="N171" s="137"/>
      <c r="O171" s="137"/>
      <c r="P171" s="137"/>
      <c r="Q171" s="137"/>
      <c r="R171" s="137"/>
      <c r="S171" s="137"/>
      <c r="T171" s="138"/>
      <c r="AT171" s="132" t="s">
        <v>94</v>
      </c>
      <c r="AU171" s="132" t="s">
        <v>2</v>
      </c>
      <c r="AV171" s="130" t="s">
        <v>2</v>
      </c>
      <c r="AW171" s="130" t="s">
        <v>96</v>
      </c>
      <c r="AX171" s="130" t="s">
        <v>84</v>
      </c>
      <c r="AY171" s="132" t="s">
        <v>85</v>
      </c>
    </row>
    <row r="172" spans="1:65" s="130" customFormat="1" x14ac:dyDescent="0.2">
      <c r="B172" s="131"/>
      <c r="D172" s="123" t="s">
        <v>94</v>
      </c>
      <c r="E172" s="132" t="s">
        <v>10</v>
      </c>
      <c r="F172" s="133" t="s">
        <v>159</v>
      </c>
      <c r="H172" s="134">
        <v>8.4789999999999992</v>
      </c>
      <c r="I172" s="135"/>
      <c r="L172" s="131"/>
      <c r="M172" s="136"/>
      <c r="N172" s="137"/>
      <c r="O172" s="137"/>
      <c r="P172" s="137"/>
      <c r="Q172" s="137"/>
      <c r="R172" s="137"/>
      <c r="S172" s="137"/>
      <c r="T172" s="138"/>
      <c r="AT172" s="132" t="s">
        <v>94</v>
      </c>
      <c r="AU172" s="132" t="s">
        <v>2</v>
      </c>
      <c r="AV172" s="130" t="s">
        <v>2</v>
      </c>
      <c r="AW172" s="130" t="s">
        <v>96</v>
      </c>
      <c r="AX172" s="130" t="s">
        <v>84</v>
      </c>
      <c r="AY172" s="132" t="s">
        <v>85</v>
      </c>
    </row>
    <row r="173" spans="1:65" s="130" customFormat="1" x14ac:dyDescent="0.2">
      <c r="B173" s="131"/>
      <c r="D173" s="123" t="s">
        <v>94</v>
      </c>
      <c r="E173" s="132" t="s">
        <v>10</v>
      </c>
      <c r="F173" s="133" t="s">
        <v>160</v>
      </c>
      <c r="H173" s="134">
        <v>-20.776</v>
      </c>
      <c r="I173" s="135"/>
      <c r="L173" s="131"/>
      <c r="M173" s="136"/>
      <c r="N173" s="137"/>
      <c r="O173" s="137"/>
      <c r="P173" s="137"/>
      <c r="Q173" s="137"/>
      <c r="R173" s="137"/>
      <c r="S173" s="137"/>
      <c r="T173" s="138"/>
      <c r="AT173" s="132" t="s">
        <v>94</v>
      </c>
      <c r="AU173" s="132" t="s">
        <v>2</v>
      </c>
      <c r="AV173" s="130" t="s">
        <v>2</v>
      </c>
      <c r="AW173" s="130" t="s">
        <v>96</v>
      </c>
      <c r="AX173" s="130" t="s">
        <v>84</v>
      </c>
      <c r="AY173" s="132" t="s">
        <v>85</v>
      </c>
    </row>
    <row r="174" spans="1:65" s="139" customFormat="1" x14ac:dyDescent="0.2">
      <c r="B174" s="140"/>
      <c r="D174" s="123" t="s">
        <v>94</v>
      </c>
      <c r="E174" s="141" t="s">
        <v>10</v>
      </c>
      <c r="F174" s="142" t="s">
        <v>100</v>
      </c>
      <c r="H174" s="143">
        <v>86.203000000000003</v>
      </c>
      <c r="I174" s="144"/>
      <c r="L174" s="140"/>
      <c r="M174" s="145"/>
      <c r="N174" s="146"/>
      <c r="O174" s="146"/>
      <c r="P174" s="146"/>
      <c r="Q174" s="146"/>
      <c r="R174" s="146"/>
      <c r="S174" s="146"/>
      <c r="T174" s="147"/>
      <c r="AT174" s="141" t="s">
        <v>94</v>
      </c>
      <c r="AU174" s="141" t="s">
        <v>2</v>
      </c>
      <c r="AV174" s="139" t="s">
        <v>92</v>
      </c>
      <c r="AW174" s="139" t="s">
        <v>96</v>
      </c>
      <c r="AX174" s="139" t="s">
        <v>83</v>
      </c>
      <c r="AY174" s="141" t="s">
        <v>85</v>
      </c>
    </row>
    <row r="175" spans="1:65" s="14" customFormat="1" ht="54" customHeight="1" x14ac:dyDescent="0.2">
      <c r="A175" s="10"/>
      <c r="B175" s="106"/>
      <c r="C175" s="107" t="s">
        <v>161</v>
      </c>
      <c r="D175" s="107" t="s">
        <v>87</v>
      </c>
      <c r="E175" s="108" t="s">
        <v>162</v>
      </c>
      <c r="F175" s="109" t="s">
        <v>163</v>
      </c>
      <c r="G175" s="110" t="s">
        <v>137</v>
      </c>
      <c r="H175" s="111">
        <v>604.67600000000004</v>
      </c>
      <c r="I175" s="112"/>
      <c r="J175" s="113">
        <f>ROUND(I175*H175,2)</f>
        <v>0</v>
      </c>
      <c r="K175" s="109" t="s">
        <v>91</v>
      </c>
      <c r="L175" s="11"/>
      <c r="M175" s="114" t="s">
        <v>10</v>
      </c>
      <c r="N175" s="115" t="s">
        <v>27</v>
      </c>
      <c r="O175" s="116"/>
      <c r="P175" s="117">
        <f>O175*H175</f>
        <v>0</v>
      </c>
      <c r="Q175" s="117">
        <v>3.1E-4</v>
      </c>
      <c r="R175" s="117">
        <f>Q175*H175</f>
        <v>0.18744956000000002</v>
      </c>
      <c r="S175" s="117">
        <v>0</v>
      </c>
      <c r="T175" s="118">
        <f>S175*H175</f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92</v>
      </c>
      <c r="AT175" s="119" t="s">
        <v>87</v>
      </c>
      <c r="AU175" s="119" t="s">
        <v>2</v>
      </c>
      <c r="AY175" s="2" t="s">
        <v>85</v>
      </c>
      <c r="BE175" s="120">
        <f>IF(N175="základní",J175,0)</f>
        <v>0</v>
      </c>
      <c r="BF175" s="120">
        <f>IF(N175="snížená",J175,0)</f>
        <v>0</v>
      </c>
      <c r="BG175" s="120">
        <f>IF(N175="zákl. přenesená",J175,0)</f>
        <v>0</v>
      </c>
      <c r="BH175" s="120">
        <f>IF(N175="sníž. přenesená",J175,0)</f>
        <v>0</v>
      </c>
      <c r="BI175" s="120">
        <f>IF(N175="nulová",J175,0)</f>
        <v>0</v>
      </c>
      <c r="BJ175" s="2" t="s">
        <v>83</v>
      </c>
      <c r="BK175" s="120">
        <f>ROUND(I175*H175,2)</f>
        <v>0</v>
      </c>
      <c r="BL175" s="2" t="s">
        <v>92</v>
      </c>
      <c r="BM175" s="119" t="s">
        <v>164</v>
      </c>
    </row>
    <row r="176" spans="1:65" s="130" customFormat="1" x14ac:dyDescent="0.2">
      <c r="B176" s="131"/>
      <c r="D176" s="123" t="s">
        <v>94</v>
      </c>
      <c r="E176" s="132" t="s">
        <v>10</v>
      </c>
      <c r="F176" s="133" t="s">
        <v>165</v>
      </c>
      <c r="H176" s="134">
        <v>155.411</v>
      </c>
      <c r="I176" s="135"/>
      <c r="L176" s="131"/>
      <c r="M176" s="136"/>
      <c r="N176" s="137"/>
      <c r="O176" s="137"/>
      <c r="P176" s="137"/>
      <c r="Q176" s="137"/>
      <c r="R176" s="137"/>
      <c r="S176" s="137"/>
      <c r="T176" s="138"/>
      <c r="AT176" s="132" t="s">
        <v>94</v>
      </c>
      <c r="AU176" s="132" t="s">
        <v>2</v>
      </c>
      <c r="AV176" s="130" t="s">
        <v>2</v>
      </c>
      <c r="AW176" s="130" t="s">
        <v>96</v>
      </c>
      <c r="AX176" s="130" t="s">
        <v>84</v>
      </c>
      <c r="AY176" s="132" t="s">
        <v>85</v>
      </c>
    </row>
    <row r="177" spans="1:65" s="130" customFormat="1" x14ac:dyDescent="0.2">
      <c r="B177" s="131"/>
      <c r="D177" s="123" t="s">
        <v>94</v>
      </c>
      <c r="E177" s="132" t="s">
        <v>10</v>
      </c>
      <c r="F177" s="133" t="s">
        <v>166</v>
      </c>
      <c r="H177" s="134">
        <v>45.420999999999999</v>
      </c>
      <c r="I177" s="135"/>
      <c r="L177" s="131"/>
      <c r="M177" s="136"/>
      <c r="N177" s="137"/>
      <c r="O177" s="137"/>
      <c r="P177" s="137"/>
      <c r="Q177" s="137"/>
      <c r="R177" s="137"/>
      <c r="S177" s="137"/>
      <c r="T177" s="138"/>
      <c r="AT177" s="132" t="s">
        <v>94</v>
      </c>
      <c r="AU177" s="132" t="s">
        <v>2</v>
      </c>
      <c r="AV177" s="130" t="s">
        <v>2</v>
      </c>
      <c r="AW177" s="130" t="s">
        <v>96</v>
      </c>
      <c r="AX177" s="130" t="s">
        <v>84</v>
      </c>
      <c r="AY177" s="132" t="s">
        <v>85</v>
      </c>
    </row>
    <row r="178" spans="1:65" s="130" customFormat="1" x14ac:dyDescent="0.2">
      <c r="B178" s="131"/>
      <c r="D178" s="123" t="s">
        <v>94</v>
      </c>
      <c r="E178" s="132" t="s">
        <v>10</v>
      </c>
      <c r="F178" s="133" t="s">
        <v>167</v>
      </c>
      <c r="H178" s="134">
        <v>147.751</v>
      </c>
      <c r="I178" s="135"/>
      <c r="L178" s="131"/>
      <c r="M178" s="136"/>
      <c r="N178" s="137"/>
      <c r="O178" s="137"/>
      <c r="P178" s="137"/>
      <c r="Q178" s="137"/>
      <c r="R178" s="137"/>
      <c r="S178" s="137"/>
      <c r="T178" s="138"/>
      <c r="AT178" s="132" t="s">
        <v>94</v>
      </c>
      <c r="AU178" s="132" t="s">
        <v>2</v>
      </c>
      <c r="AV178" s="130" t="s">
        <v>2</v>
      </c>
      <c r="AW178" s="130" t="s">
        <v>96</v>
      </c>
      <c r="AX178" s="130" t="s">
        <v>84</v>
      </c>
      <c r="AY178" s="132" t="s">
        <v>85</v>
      </c>
    </row>
    <row r="179" spans="1:65" s="130" customFormat="1" x14ac:dyDescent="0.2">
      <c r="B179" s="131"/>
      <c r="D179" s="123" t="s">
        <v>94</v>
      </c>
      <c r="E179" s="132" t="s">
        <v>10</v>
      </c>
      <c r="F179" s="133" t="s">
        <v>168</v>
      </c>
      <c r="H179" s="134">
        <v>45.633000000000003</v>
      </c>
      <c r="I179" s="135"/>
      <c r="L179" s="131"/>
      <c r="M179" s="136"/>
      <c r="N179" s="137"/>
      <c r="O179" s="137"/>
      <c r="P179" s="137"/>
      <c r="Q179" s="137"/>
      <c r="R179" s="137"/>
      <c r="S179" s="137"/>
      <c r="T179" s="138"/>
      <c r="AT179" s="132" t="s">
        <v>94</v>
      </c>
      <c r="AU179" s="132" t="s">
        <v>2</v>
      </c>
      <c r="AV179" s="130" t="s">
        <v>2</v>
      </c>
      <c r="AW179" s="130" t="s">
        <v>96</v>
      </c>
      <c r="AX179" s="130" t="s">
        <v>84</v>
      </c>
      <c r="AY179" s="132" t="s">
        <v>85</v>
      </c>
    </row>
    <row r="180" spans="1:65" s="130" customFormat="1" x14ac:dyDescent="0.2">
      <c r="B180" s="131"/>
      <c r="D180" s="123" t="s">
        <v>94</v>
      </c>
      <c r="E180" s="132" t="s">
        <v>10</v>
      </c>
      <c r="F180" s="133" t="s">
        <v>169</v>
      </c>
      <c r="H180" s="134">
        <v>160.47200000000001</v>
      </c>
      <c r="I180" s="135"/>
      <c r="L180" s="131"/>
      <c r="M180" s="136"/>
      <c r="N180" s="137"/>
      <c r="O180" s="137"/>
      <c r="P180" s="137"/>
      <c r="Q180" s="137"/>
      <c r="R180" s="137"/>
      <c r="S180" s="137"/>
      <c r="T180" s="138"/>
      <c r="AT180" s="132" t="s">
        <v>94</v>
      </c>
      <c r="AU180" s="132" t="s">
        <v>2</v>
      </c>
      <c r="AV180" s="130" t="s">
        <v>2</v>
      </c>
      <c r="AW180" s="130" t="s">
        <v>96</v>
      </c>
      <c r="AX180" s="130" t="s">
        <v>84</v>
      </c>
      <c r="AY180" s="132" t="s">
        <v>85</v>
      </c>
    </row>
    <row r="181" spans="1:65" s="130" customFormat="1" x14ac:dyDescent="0.2">
      <c r="B181" s="131"/>
      <c r="D181" s="123" t="s">
        <v>94</v>
      </c>
      <c r="E181" s="132" t="s">
        <v>10</v>
      </c>
      <c r="F181" s="133" t="s">
        <v>170</v>
      </c>
      <c r="H181" s="134">
        <v>49.988</v>
      </c>
      <c r="I181" s="135"/>
      <c r="L181" s="131"/>
      <c r="M181" s="136"/>
      <c r="N181" s="137"/>
      <c r="O181" s="137"/>
      <c r="P181" s="137"/>
      <c r="Q181" s="137"/>
      <c r="R181" s="137"/>
      <c r="S181" s="137"/>
      <c r="T181" s="138"/>
      <c r="AT181" s="132" t="s">
        <v>94</v>
      </c>
      <c r="AU181" s="132" t="s">
        <v>2</v>
      </c>
      <c r="AV181" s="130" t="s">
        <v>2</v>
      </c>
      <c r="AW181" s="130" t="s">
        <v>96</v>
      </c>
      <c r="AX181" s="130" t="s">
        <v>84</v>
      </c>
      <c r="AY181" s="132" t="s">
        <v>85</v>
      </c>
    </row>
    <row r="182" spans="1:65" s="139" customFormat="1" x14ac:dyDescent="0.2">
      <c r="B182" s="140"/>
      <c r="D182" s="123" t="s">
        <v>94</v>
      </c>
      <c r="E182" s="141" t="s">
        <v>10</v>
      </c>
      <c r="F182" s="142" t="s">
        <v>100</v>
      </c>
      <c r="H182" s="143">
        <v>604.67600000000004</v>
      </c>
      <c r="I182" s="144"/>
      <c r="L182" s="140"/>
      <c r="M182" s="145"/>
      <c r="N182" s="146"/>
      <c r="O182" s="146"/>
      <c r="P182" s="146"/>
      <c r="Q182" s="146"/>
      <c r="R182" s="146"/>
      <c r="S182" s="146"/>
      <c r="T182" s="147"/>
      <c r="AT182" s="141" t="s">
        <v>94</v>
      </c>
      <c r="AU182" s="141" t="s">
        <v>2</v>
      </c>
      <c r="AV182" s="139" t="s">
        <v>92</v>
      </c>
      <c r="AW182" s="139" t="s">
        <v>96</v>
      </c>
      <c r="AX182" s="139" t="s">
        <v>83</v>
      </c>
      <c r="AY182" s="141" t="s">
        <v>85</v>
      </c>
    </row>
    <row r="183" spans="1:65" s="14" customFormat="1" ht="21.6" customHeight="1" x14ac:dyDescent="0.2">
      <c r="A183" s="10"/>
      <c r="B183" s="106"/>
      <c r="C183" s="148" t="s">
        <v>171</v>
      </c>
      <c r="D183" s="148" t="s">
        <v>122</v>
      </c>
      <c r="E183" s="149" t="s">
        <v>172</v>
      </c>
      <c r="F183" s="150" t="s">
        <v>173</v>
      </c>
      <c r="G183" s="151" t="s">
        <v>137</v>
      </c>
      <c r="H183" s="152">
        <v>695.37699999999995</v>
      </c>
      <c r="I183" s="153"/>
      <c r="J183" s="154">
        <f>ROUND(I183*H183,2)</f>
        <v>0</v>
      </c>
      <c r="K183" s="150" t="s">
        <v>91</v>
      </c>
      <c r="L183" s="155"/>
      <c r="M183" s="156" t="s">
        <v>10</v>
      </c>
      <c r="N183" s="157" t="s">
        <v>27</v>
      </c>
      <c r="O183" s="116"/>
      <c r="P183" s="117">
        <f>O183*H183</f>
        <v>0</v>
      </c>
      <c r="Q183" s="117">
        <v>1.2999999999999999E-4</v>
      </c>
      <c r="R183" s="117">
        <f>Q183*H183</f>
        <v>9.0399009999999988E-2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125</v>
      </c>
      <c r="AT183" s="119" t="s">
        <v>122</v>
      </c>
      <c r="AU183" s="119" t="s">
        <v>2</v>
      </c>
      <c r="AY183" s="2" t="s">
        <v>85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83</v>
      </c>
      <c r="BK183" s="120">
        <f>ROUND(I183*H183,2)</f>
        <v>0</v>
      </c>
      <c r="BL183" s="2" t="s">
        <v>92</v>
      </c>
      <c r="BM183" s="119" t="s">
        <v>174</v>
      </c>
    </row>
    <row r="184" spans="1:65" s="130" customFormat="1" x14ac:dyDescent="0.2">
      <c r="B184" s="131"/>
      <c r="D184" s="123" t="s">
        <v>94</v>
      </c>
      <c r="E184" s="132" t="s">
        <v>10</v>
      </c>
      <c r="F184" s="133" t="s">
        <v>175</v>
      </c>
      <c r="H184" s="134">
        <v>695.37699999999995</v>
      </c>
      <c r="I184" s="135"/>
      <c r="L184" s="131"/>
      <c r="M184" s="136"/>
      <c r="N184" s="137"/>
      <c r="O184" s="137"/>
      <c r="P184" s="137"/>
      <c r="Q184" s="137"/>
      <c r="R184" s="137"/>
      <c r="S184" s="137"/>
      <c r="T184" s="138"/>
      <c r="AT184" s="132" t="s">
        <v>94</v>
      </c>
      <c r="AU184" s="132" t="s">
        <v>2</v>
      </c>
      <c r="AV184" s="130" t="s">
        <v>2</v>
      </c>
      <c r="AW184" s="130" t="s">
        <v>96</v>
      </c>
      <c r="AX184" s="130" t="s">
        <v>83</v>
      </c>
      <c r="AY184" s="132" t="s">
        <v>85</v>
      </c>
    </row>
    <row r="185" spans="1:65" s="14" customFormat="1" ht="14.45" customHeight="1" x14ac:dyDescent="0.2">
      <c r="A185" s="10"/>
      <c r="B185" s="106"/>
      <c r="C185" s="107" t="s">
        <v>176</v>
      </c>
      <c r="D185" s="107" t="s">
        <v>87</v>
      </c>
      <c r="E185" s="108" t="s">
        <v>177</v>
      </c>
      <c r="F185" s="109" t="s">
        <v>178</v>
      </c>
      <c r="G185" s="110" t="s">
        <v>90</v>
      </c>
      <c r="H185" s="111">
        <v>20.776</v>
      </c>
      <c r="I185" s="112"/>
      <c r="J185" s="113">
        <f>ROUND(I185*H185,2)</f>
        <v>0</v>
      </c>
      <c r="K185" s="109" t="s">
        <v>91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</v>
      </c>
      <c r="R185" s="117">
        <f>Q185*H185</f>
        <v>0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92</v>
      </c>
      <c r="AT185" s="119" t="s">
        <v>87</v>
      </c>
      <c r="AU185" s="119" t="s">
        <v>2</v>
      </c>
      <c r="AY185" s="2" t="s">
        <v>85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83</v>
      </c>
      <c r="BK185" s="120">
        <f>ROUND(I185*H185,2)</f>
        <v>0</v>
      </c>
      <c r="BL185" s="2" t="s">
        <v>92</v>
      </c>
      <c r="BM185" s="119" t="s">
        <v>179</v>
      </c>
    </row>
    <row r="186" spans="1:65" s="130" customFormat="1" ht="22.5" x14ac:dyDescent="0.2">
      <c r="B186" s="131"/>
      <c r="D186" s="123" t="s">
        <v>94</v>
      </c>
      <c r="E186" s="132" t="s">
        <v>10</v>
      </c>
      <c r="F186" s="133" t="s">
        <v>180</v>
      </c>
      <c r="H186" s="134">
        <v>20.776</v>
      </c>
      <c r="I186" s="135"/>
      <c r="L186" s="131"/>
      <c r="M186" s="136"/>
      <c r="N186" s="137"/>
      <c r="O186" s="137"/>
      <c r="P186" s="137"/>
      <c r="Q186" s="137"/>
      <c r="R186" s="137"/>
      <c r="S186" s="137"/>
      <c r="T186" s="138"/>
      <c r="AT186" s="132" t="s">
        <v>94</v>
      </c>
      <c r="AU186" s="132" t="s">
        <v>2</v>
      </c>
      <c r="AV186" s="130" t="s">
        <v>2</v>
      </c>
      <c r="AW186" s="130" t="s">
        <v>96</v>
      </c>
      <c r="AX186" s="130" t="s">
        <v>84</v>
      </c>
      <c r="AY186" s="132" t="s">
        <v>85</v>
      </c>
    </row>
    <row r="187" spans="1:65" s="139" customFormat="1" x14ac:dyDescent="0.2">
      <c r="B187" s="140"/>
      <c r="D187" s="123" t="s">
        <v>94</v>
      </c>
      <c r="E187" s="141" t="s">
        <v>10</v>
      </c>
      <c r="F187" s="142" t="s">
        <v>100</v>
      </c>
      <c r="H187" s="143">
        <v>20.776</v>
      </c>
      <c r="I187" s="144"/>
      <c r="L187" s="140"/>
      <c r="M187" s="145"/>
      <c r="N187" s="146"/>
      <c r="O187" s="146"/>
      <c r="P187" s="146"/>
      <c r="Q187" s="146"/>
      <c r="R187" s="146"/>
      <c r="S187" s="146"/>
      <c r="T187" s="147"/>
      <c r="AT187" s="141" t="s">
        <v>94</v>
      </c>
      <c r="AU187" s="141" t="s">
        <v>2</v>
      </c>
      <c r="AV187" s="139" t="s">
        <v>92</v>
      </c>
      <c r="AW187" s="139" t="s">
        <v>96</v>
      </c>
      <c r="AX187" s="139" t="s">
        <v>83</v>
      </c>
      <c r="AY187" s="141" t="s">
        <v>85</v>
      </c>
    </row>
    <row r="188" spans="1:65" s="14" customFormat="1" ht="21.6" customHeight="1" x14ac:dyDescent="0.2">
      <c r="A188" s="10"/>
      <c r="B188" s="106"/>
      <c r="C188" s="107" t="s">
        <v>181</v>
      </c>
      <c r="D188" s="107" t="s">
        <v>87</v>
      </c>
      <c r="E188" s="108" t="s">
        <v>182</v>
      </c>
      <c r="F188" s="109" t="s">
        <v>183</v>
      </c>
      <c r="G188" s="110" t="s">
        <v>184</v>
      </c>
      <c r="H188" s="111">
        <v>148.33000000000001</v>
      </c>
      <c r="I188" s="112"/>
      <c r="J188" s="113">
        <f>ROUND(I188*H188,2)</f>
        <v>0</v>
      </c>
      <c r="K188" s="109" t="s">
        <v>91</v>
      </c>
      <c r="L188" s="11"/>
      <c r="M188" s="114" t="s">
        <v>10</v>
      </c>
      <c r="N188" s="115" t="s">
        <v>27</v>
      </c>
      <c r="O188" s="116"/>
      <c r="P188" s="117">
        <f>O188*H188</f>
        <v>0</v>
      </c>
      <c r="Q188" s="117">
        <v>4.8999999999999998E-4</v>
      </c>
      <c r="R188" s="117">
        <f>Q188*H188</f>
        <v>7.2681700000000002E-2</v>
      </c>
      <c r="S188" s="117">
        <v>0</v>
      </c>
      <c r="T188" s="118">
        <f>S188*H188</f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92</v>
      </c>
      <c r="AT188" s="119" t="s">
        <v>87</v>
      </c>
      <c r="AU188" s="119" t="s">
        <v>2</v>
      </c>
      <c r="AY188" s="2" t="s">
        <v>85</v>
      </c>
      <c r="BE188" s="120">
        <f>IF(N188="základní",J188,0)</f>
        <v>0</v>
      </c>
      <c r="BF188" s="120">
        <f>IF(N188="snížená",J188,0)</f>
        <v>0</v>
      </c>
      <c r="BG188" s="120">
        <f>IF(N188="zákl. přenesená",J188,0)</f>
        <v>0</v>
      </c>
      <c r="BH188" s="120">
        <f>IF(N188="sníž. přenesená",J188,0)</f>
        <v>0</v>
      </c>
      <c r="BI188" s="120">
        <f>IF(N188="nulová",J188,0)</f>
        <v>0</v>
      </c>
      <c r="BJ188" s="2" t="s">
        <v>83</v>
      </c>
      <c r="BK188" s="120">
        <f>ROUND(I188*H188,2)</f>
        <v>0</v>
      </c>
      <c r="BL188" s="2" t="s">
        <v>92</v>
      </c>
      <c r="BM188" s="119" t="s">
        <v>185</v>
      </c>
    </row>
    <row r="189" spans="1:65" s="130" customFormat="1" x14ac:dyDescent="0.2">
      <c r="B189" s="131"/>
      <c r="D189" s="123" t="s">
        <v>94</v>
      </c>
      <c r="E189" s="132" t="s">
        <v>10</v>
      </c>
      <c r="F189" s="133" t="s">
        <v>186</v>
      </c>
      <c r="H189" s="134">
        <v>148.33000000000001</v>
      </c>
      <c r="I189" s="135"/>
      <c r="L189" s="131"/>
      <c r="M189" s="136"/>
      <c r="N189" s="137"/>
      <c r="O189" s="137"/>
      <c r="P189" s="137"/>
      <c r="Q189" s="137"/>
      <c r="R189" s="137"/>
      <c r="S189" s="137"/>
      <c r="T189" s="138"/>
      <c r="AT189" s="132" t="s">
        <v>94</v>
      </c>
      <c r="AU189" s="132" t="s">
        <v>2</v>
      </c>
      <c r="AV189" s="130" t="s">
        <v>2</v>
      </c>
      <c r="AW189" s="130" t="s">
        <v>96</v>
      </c>
      <c r="AX189" s="130" t="s">
        <v>83</v>
      </c>
      <c r="AY189" s="132" t="s">
        <v>85</v>
      </c>
    </row>
    <row r="190" spans="1:65" s="14" customFormat="1" ht="21.6" customHeight="1" x14ac:dyDescent="0.2">
      <c r="A190" s="10"/>
      <c r="B190" s="106"/>
      <c r="C190" s="107" t="s">
        <v>187</v>
      </c>
      <c r="D190" s="107" t="s">
        <v>87</v>
      </c>
      <c r="E190" s="108" t="s">
        <v>188</v>
      </c>
      <c r="F190" s="109" t="s">
        <v>189</v>
      </c>
      <c r="G190" s="110" t="s">
        <v>184</v>
      </c>
      <c r="H190" s="111">
        <v>58.4</v>
      </c>
      <c r="I190" s="112"/>
      <c r="J190" s="113">
        <f>ROUND(I190*H190,2)</f>
        <v>0</v>
      </c>
      <c r="K190" s="109" t="s">
        <v>91</v>
      </c>
      <c r="L190" s="11"/>
      <c r="M190" s="114" t="s">
        <v>10</v>
      </c>
      <c r="N190" s="115" t="s">
        <v>27</v>
      </c>
      <c r="O190" s="116"/>
      <c r="P190" s="117">
        <f>O190*H190</f>
        <v>0</v>
      </c>
      <c r="Q190" s="117">
        <v>1.16E-3</v>
      </c>
      <c r="R190" s="117">
        <f>Q190*H190</f>
        <v>6.7743999999999999E-2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92</v>
      </c>
      <c r="AT190" s="119" t="s">
        <v>87</v>
      </c>
      <c r="AU190" s="119" t="s">
        <v>2</v>
      </c>
      <c r="AY190" s="2" t="s">
        <v>85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83</v>
      </c>
      <c r="BK190" s="120">
        <f>ROUND(I190*H190,2)</f>
        <v>0</v>
      </c>
      <c r="BL190" s="2" t="s">
        <v>92</v>
      </c>
      <c r="BM190" s="119" t="s">
        <v>190</v>
      </c>
    </row>
    <row r="191" spans="1:65" s="14" customFormat="1" ht="32.450000000000003" customHeight="1" x14ac:dyDescent="0.2">
      <c r="A191" s="10"/>
      <c r="B191" s="106"/>
      <c r="C191" s="107" t="s">
        <v>191</v>
      </c>
      <c r="D191" s="107" t="s">
        <v>87</v>
      </c>
      <c r="E191" s="108" t="s">
        <v>192</v>
      </c>
      <c r="F191" s="109" t="s">
        <v>193</v>
      </c>
      <c r="G191" s="110" t="s">
        <v>90</v>
      </c>
      <c r="H191" s="111">
        <v>1140.498</v>
      </c>
      <c r="I191" s="112"/>
      <c r="J191" s="113">
        <f>ROUND(I191*H191,2)</f>
        <v>0</v>
      </c>
      <c r="K191" s="109" t="s">
        <v>91</v>
      </c>
      <c r="L191" s="11"/>
      <c r="M191" s="114" t="s">
        <v>10</v>
      </c>
      <c r="N191" s="115" t="s">
        <v>27</v>
      </c>
      <c r="O191" s="116"/>
      <c r="P191" s="117">
        <f>O191*H191</f>
        <v>0</v>
      </c>
      <c r="Q191" s="117">
        <v>2.16</v>
      </c>
      <c r="R191" s="117">
        <f>Q191*H191</f>
        <v>2463.4756800000005</v>
      </c>
      <c r="S191" s="117">
        <v>0</v>
      </c>
      <c r="T191" s="118">
        <f>S191*H191</f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92</v>
      </c>
      <c r="AT191" s="119" t="s">
        <v>87</v>
      </c>
      <c r="AU191" s="119" t="s">
        <v>2</v>
      </c>
      <c r="AY191" s="2" t="s">
        <v>85</v>
      </c>
      <c r="BE191" s="120">
        <f>IF(N191="základní",J191,0)</f>
        <v>0</v>
      </c>
      <c r="BF191" s="120">
        <f>IF(N191="snížená",J191,0)</f>
        <v>0</v>
      </c>
      <c r="BG191" s="120">
        <f>IF(N191="zákl. přenesená",J191,0)</f>
        <v>0</v>
      </c>
      <c r="BH191" s="120">
        <f>IF(N191="sníž. přenesená",J191,0)</f>
        <v>0</v>
      </c>
      <c r="BI191" s="120">
        <f>IF(N191="nulová",J191,0)</f>
        <v>0</v>
      </c>
      <c r="BJ191" s="2" t="s">
        <v>83</v>
      </c>
      <c r="BK191" s="120">
        <f>ROUND(I191*H191,2)</f>
        <v>0</v>
      </c>
      <c r="BL191" s="2" t="s">
        <v>92</v>
      </c>
      <c r="BM191" s="119" t="s">
        <v>194</v>
      </c>
    </row>
    <row r="192" spans="1:65" s="121" customFormat="1" x14ac:dyDescent="0.2">
      <c r="B192" s="122"/>
      <c r="D192" s="123" t="s">
        <v>94</v>
      </c>
      <c r="E192" s="124" t="s">
        <v>10</v>
      </c>
      <c r="F192" s="125" t="s">
        <v>195</v>
      </c>
      <c r="H192" s="124" t="s">
        <v>10</v>
      </c>
      <c r="I192" s="126"/>
      <c r="L192" s="122"/>
      <c r="M192" s="127"/>
      <c r="N192" s="128"/>
      <c r="O192" s="128"/>
      <c r="P192" s="128"/>
      <c r="Q192" s="128"/>
      <c r="R192" s="128"/>
      <c r="S192" s="128"/>
      <c r="T192" s="129"/>
      <c r="AT192" s="124" t="s">
        <v>94</v>
      </c>
      <c r="AU192" s="124" t="s">
        <v>2</v>
      </c>
      <c r="AV192" s="121" t="s">
        <v>83</v>
      </c>
      <c r="AW192" s="121" t="s">
        <v>96</v>
      </c>
      <c r="AX192" s="121" t="s">
        <v>84</v>
      </c>
      <c r="AY192" s="124" t="s">
        <v>85</v>
      </c>
    </row>
    <row r="193" spans="1:65" s="130" customFormat="1" x14ac:dyDescent="0.2">
      <c r="B193" s="131"/>
      <c r="D193" s="123" t="s">
        <v>94</v>
      </c>
      <c r="E193" s="132" t="s">
        <v>10</v>
      </c>
      <c r="F193" s="133" t="s">
        <v>196</v>
      </c>
      <c r="H193" s="134">
        <v>1004.4690000000001</v>
      </c>
      <c r="I193" s="135"/>
      <c r="L193" s="131"/>
      <c r="M193" s="136"/>
      <c r="N193" s="137"/>
      <c r="O193" s="137"/>
      <c r="P193" s="137"/>
      <c r="Q193" s="137"/>
      <c r="R193" s="137"/>
      <c r="S193" s="137"/>
      <c r="T193" s="138"/>
      <c r="AT193" s="132" t="s">
        <v>94</v>
      </c>
      <c r="AU193" s="132" t="s">
        <v>2</v>
      </c>
      <c r="AV193" s="130" t="s">
        <v>2</v>
      </c>
      <c r="AW193" s="130" t="s">
        <v>96</v>
      </c>
      <c r="AX193" s="130" t="s">
        <v>84</v>
      </c>
      <c r="AY193" s="132" t="s">
        <v>85</v>
      </c>
    </row>
    <row r="194" spans="1:65" s="130" customFormat="1" x14ac:dyDescent="0.2">
      <c r="B194" s="131"/>
      <c r="D194" s="123" t="s">
        <v>94</v>
      </c>
      <c r="E194" s="132" t="s">
        <v>10</v>
      </c>
      <c r="F194" s="133" t="s">
        <v>197</v>
      </c>
      <c r="H194" s="134">
        <v>136.029</v>
      </c>
      <c r="I194" s="135"/>
      <c r="L194" s="131"/>
      <c r="M194" s="136"/>
      <c r="N194" s="137"/>
      <c r="O194" s="137"/>
      <c r="P194" s="137"/>
      <c r="Q194" s="137"/>
      <c r="R194" s="137"/>
      <c r="S194" s="137"/>
      <c r="T194" s="138"/>
      <c r="AT194" s="132" t="s">
        <v>94</v>
      </c>
      <c r="AU194" s="132" t="s">
        <v>2</v>
      </c>
      <c r="AV194" s="130" t="s">
        <v>2</v>
      </c>
      <c r="AW194" s="130" t="s">
        <v>96</v>
      </c>
      <c r="AX194" s="130" t="s">
        <v>84</v>
      </c>
      <c r="AY194" s="132" t="s">
        <v>85</v>
      </c>
    </row>
    <row r="195" spans="1:65" s="139" customFormat="1" x14ac:dyDescent="0.2">
      <c r="B195" s="140"/>
      <c r="D195" s="123" t="s">
        <v>94</v>
      </c>
      <c r="E195" s="141" t="s">
        <v>10</v>
      </c>
      <c r="F195" s="142" t="s">
        <v>100</v>
      </c>
      <c r="H195" s="143">
        <v>1140.498</v>
      </c>
      <c r="I195" s="144"/>
      <c r="L195" s="140"/>
      <c r="M195" s="145"/>
      <c r="N195" s="146"/>
      <c r="O195" s="146"/>
      <c r="P195" s="146"/>
      <c r="Q195" s="146"/>
      <c r="R195" s="146"/>
      <c r="S195" s="146"/>
      <c r="T195" s="147"/>
      <c r="AT195" s="141" t="s">
        <v>94</v>
      </c>
      <c r="AU195" s="141" t="s">
        <v>2</v>
      </c>
      <c r="AV195" s="139" t="s">
        <v>92</v>
      </c>
      <c r="AW195" s="139" t="s">
        <v>96</v>
      </c>
      <c r="AX195" s="139" t="s">
        <v>83</v>
      </c>
      <c r="AY195" s="141" t="s">
        <v>85</v>
      </c>
    </row>
    <row r="196" spans="1:65" s="14" customFormat="1" ht="21.6" customHeight="1" x14ac:dyDescent="0.2">
      <c r="A196" s="10"/>
      <c r="B196" s="106"/>
      <c r="C196" s="107" t="s">
        <v>198</v>
      </c>
      <c r="D196" s="107" t="s">
        <v>87</v>
      </c>
      <c r="E196" s="108" t="s">
        <v>199</v>
      </c>
      <c r="F196" s="109" t="s">
        <v>200</v>
      </c>
      <c r="G196" s="110" t="s">
        <v>90</v>
      </c>
      <c r="H196" s="111">
        <v>204.821</v>
      </c>
      <c r="I196" s="112"/>
      <c r="J196" s="113">
        <f>ROUND(I196*H196,2)</f>
        <v>0</v>
      </c>
      <c r="K196" s="109" t="s">
        <v>91</v>
      </c>
      <c r="L196" s="11"/>
      <c r="M196" s="114" t="s">
        <v>10</v>
      </c>
      <c r="N196" s="115" t="s">
        <v>27</v>
      </c>
      <c r="O196" s="116"/>
      <c r="P196" s="117">
        <f>O196*H196</f>
        <v>0</v>
      </c>
      <c r="Q196" s="117">
        <v>2.2563399999999998</v>
      </c>
      <c r="R196" s="117">
        <f>Q196*H196</f>
        <v>462.14581513999997</v>
      </c>
      <c r="S196" s="117">
        <v>0</v>
      </c>
      <c r="T196" s="118">
        <f>S196*H196</f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92</v>
      </c>
      <c r="AT196" s="119" t="s">
        <v>87</v>
      </c>
      <c r="AU196" s="119" t="s">
        <v>2</v>
      </c>
      <c r="AY196" s="2" t="s">
        <v>85</v>
      </c>
      <c r="BE196" s="120">
        <f>IF(N196="základní",J196,0)</f>
        <v>0</v>
      </c>
      <c r="BF196" s="120">
        <f>IF(N196="snížená",J196,0)</f>
        <v>0</v>
      </c>
      <c r="BG196" s="120">
        <f>IF(N196="zákl. přenesená",J196,0)</f>
        <v>0</v>
      </c>
      <c r="BH196" s="120">
        <f>IF(N196="sníž. přenesená",J196,0)</f>
        <v>0</v>
      </c>
      <c r="BI196" s="120">
        <f>IF(N196="nulová",J196,0)</f>
        <v>0</v>
      </c>
      <c r="BJ196" s="2" t="s">
        <v>83</v>
      </c>
      <c r="BK196" s="120">
        <f>ROUND(I196*H196,2)</f>
        <v>0</v>
      </c>
      <c r="BL196" s="2" t="s">
        <v>92</v>
      </c>
      <c r="BM196" s="119" t="s">
        <v>201</v>
      </c>
    </row>
    <row r="197" spans="1:65" s="121" customFormat="1" x14ac:dyDescent="0.2">
      <c r="B197" s="122"/>
      <c r="D197" s="123" t="s">
        <v>94</v>
      </c>
      <c r="E197" s="124" t="s">
        <v>10</v>
      </c>
      <c r="F197" s="125" t="s">
        <v>202</v>
      </c>
      <c r="H197" s="124" t="s">
        <v>10</v>
      </c>
      <c r="I197" s="126"/>
      <c r="L197" s="122"/>
      <c r="M197" s="127"/>
      <c r="N197" s="128"/>
      <c r="O197" s="128"/>
      <c r="P197" s="128"/>
      <c r="Q197" s="128"/>
      <c r="R197" s="128"/>
      <c r="S197" s="128"/>
      <c r="T197" s="129"/>
      <c r="AT197" s="124" t="s">
        <v>94</v>
      </c>
      <c r="AU197" s="124" t="s">
        <v>2</v>
      </c>
      <c r="AV197" s="121" t="s">
        <v>83</v>
      </c>
      <c r="AW197" s="121" t="s">
        <v>96</v>
      </c>
      <c r="AX197" s="121" t="s">
        <v>84</v>
      </c>
      <c r="AY197" s="124" t="s">
        <v>85</v>
      </c>
    </row>
    <row r="198" spans="1:65" s="130" customFormat="1" x14ac:dyDescent="0.2">
      <c r="B198" s="131"/>
      <c r="D198" s="123" t="s">
        <v>94</v>
      </c>
      <c r="E198" s="132" t="s">
        <v>10</v>
      </c>
      <c r="F198" s="133" t="s">
        <v>203</v>
      </c>
      <c r="H198" s="134">
        <v>204.821</v>
      </c>
      <c r="I198" s="135"/>
      <c r="L198" s="131"/>
      <c r="M198" s="136"/>
      <c r="N198" s="137"/>
      <c r="O198" s="137"/>
      <c r="P198" s="137"/>
      <c r="Q198" s="137"/>
      <c r="R198" s="137"/>
      <c r="S198" s="137"/>
      <c r="T198" s="138"/>
      <c r="AT198" s="132" t="s">
        <v>94</v>
      </c>
      <c r="AU198" s="132" t="s">
        <v>2</v>
      </c>
      <c r="AV198" s="130" t="s">
        <v>2</v>
      </c>
      <c r="AW198" s="130" t="s">
        <v>96</v>
      </c>
      <c r="AX198" s="130" t="s">
        <v>83</v>
      </c>
      <c r="AY198" s="132" t="s">
        <v>85</v>
      </c>
    </row>
    <row r="199" spans="1:65" s="14" customFormat="1" ht="32.450000000000003" customHeight="1" x14ac:dyDescent="0.2">
      <c r="A199" s="10"/>
      <c r="B199" s="106"/>
      <c r="C199" s="107" t="s">
        <v>204</v>
      </c>
      <c r="D199" s="107" t="s">
        <v>87</v>
      </c>
      <c r="E199" s="108" t="s">
        <v>205</v>
      </c>
      <c r="F199" s="109" t="s">
        <v>206</v>
      </c>
      <c r="G199" s="110" t="s">
        <v>90</v>
      </c>
      <c r="H199" s="111">
        <v>813.755</v>
      </c>
      <c r="I199" s="112"/>
      <c r="J199" s="113">
        <f>ROUND(I199*H199,2)</f>
        <v>0</v>
      </c>
      <c r="K199" s="109" t="s">
        <v>91</v>
      </c>
      <c r="L199" s="11"/>
      <c r="M199" s="114" t="s">
        <v>10</v>
      </c>
      <c r="N199" s="115" t="s">
        <v>27</v>
      </c>
      <c r="O199" s="116"/>
      <c r="P199" s="117">
        <f>O199*H199</f>
        <v>0</v>
      </c>
      <c r="Q199" s="117">
        <v>2.4746100000000002</v>
      </c>
      <c r="R199" s="117">
        <f>Q199*H199</f>
        <v>2013.7262605500002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92</v>
      </c>
      <c r="AT199" s="119" t="s">
        <v>87</v>
      </c>
      <c r="AU199" s="119" t="s">
        <v>2</v>
      </c>
      <c r="AY199" s="2" t="s">
        <v>85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83</v>
      </c>
      <c r="BK199" s="120">
        <f>ROUND(I199*H199,2)</f>
        <v>0</v>
      </c>
      <c r="BL199" s="2" t="s">
        <v>92</v>
      </c>
      <c r="BM199" s="119" t="s">
        <v>207</v>
      </c>
    </row>
    <row r="200" spans="1:65" s="121" customFormat="1" x14ac:dyDescent="0.2">
      <c r="B200" s="122"/>
      <c r="D200" s="123" t="s">
        <v>94</v>
      </c>
      <c r="E200" s="124" t="s">
        <v>10</v>
      </c>
      <c r="F200" s="125" t="s">
        <v>208</v>
      </c>
      <c r="H200" s="124" t="s">
        <v>10</v>
      </c>
      <c r="I200" s="126"/>
      <c r="L200" s="122"/>
      <c r="M200" s="127"/>
      <c r="N200" s="128"/>
      <c r="O200" s="128"/>
      <c r="P200" s="128"/>
      <c r="Q200" s="128"/>
      <c r="R200" s="128"/>
      <c r="S200" s="128"/>
      <c r="T200" s="129"/>
      <c r="AT200" s="124" t="s">
        <v>94</v>
      </c>
      <c r="AU200" s="124" t="s">
        <v>2</v>
      </c>
      <c r="AV200" s="121" t="s">
        <v>83</v>
      </c>
      <c r="AW200" s="121" t="s">
        <v>96</v>
      </c>
      <c r="AX200" s="121" t="s">
        <v>84</v>
      </c>
      <c r="AY200" s="124" t="s">
        <v>85</v>
      </c>
    </row>
    <row r="201" spans="1:65" s="130" customFormat="1" ht="22.5" x14ac:dyDescent="0.2">
      <c r="B201" s="131"/>
      <c r="D201" s="123" t="s">
        <v>94</v>
      </c>
      <c r="E201" s="132" t="s">
        <v>10</v>
      </c>
      <c r="F201" s="133" t="s">
        <v>209</v>
      </c>
      <c r="H201" s="134">
        <v>795.40499999999997</v>
      </c>
      <c r="I201" s="135"/>
      <c r="L201" s="131"/>
      <c r="M201" s="136"/>
      <c r="N201" s="137"/>
      <c r="O201" s="137"/>
      <c r="P201" s="137"/>
      <c r="Q201" s="137"/>
      <c r="R201" s="137"/>
      <c r="S201" s="137"/>
      <c r="T201" s="138"/>
      <c r="AT201" s="132" t="s">
        <v>94</v>
      </c>
      <c r="AU201" s="132" t="s">
        <v>2</v>
      </c>
      <c r="AV201" s="130" t="s">
        <v>2</v>
      </c>
      <c r="AW201" s="130" t="s">
        <v>96</v>
      </c>
      <c r="AX201" s="130" t="s">
        <v>84</v>
      </c>
      <c r="AY201" s="132" t="s">
        <v>85</v>
      </c>
    </row>
    <row r="202" spans="1:65" s="130" customFormat="1" x14ac:dyDescent="0.2">
      <c r="B202" s="131"/>
      <c r="D202" s="123" t="s">
        <v>94</v>
      </c>
      <c r="E202" s="132" t="s">
        <v>10</v>
      </c>
      <c r="F202" s="133" t="s">
        <v>210</v>
      </c>
      <c r="H202" s="134">
        <v>1.879</v>
      </c>
      <c r="I202" s="135"/>
      <c r="L202" s="131"/>
      <c r="M202" s="136"/>
      <c r="N202" s="137"/>
      <c r="O202" s="137"/>
      <c r="P202" s="137"/>
      <c r="Q202" s="137"/>
      <c r="R202" s="137"/>
      <c r="S202" s="137"/>
      <c r="T202" s="138"/>
      <c r="AT202" s="132" t="s">
        <v>94</v>
      </c>
      <c r="AU202" s="132" t="s">
        <v>2</v>
      </c>
      <c r="AV202" s="130" t="s">
        <v>2</v>
      </c>
      <c r="AW202" s="130" t="s">
        <v>96</v>
      </c>
      <c r="AX202" s="130" t="s">
        <v>84</v>
      </c>
      <c r="AY202" s="132" t="s">
        <v>85</v>
      </c>
    </row>
    <row r="203" spans="1:65" s="130" customFormat="1" x14ac:dyDescent="0.2">
      <c r="B203" s="131"/>
      <c r="D203" s="123" t="s">
        <v>94</v>
      </c>
      <c r="E203" s="132" t="s">
        <v>10</v>
      </c>
      <c r="F203" s="133" t="s">
        <v>211</v>
      </c>
      <c r="H203" s="134">
        <v>14.537000000000001</v>
      </c>
      <c r="I203" s="135"/>
      <c r="L203" s="131"/>
      <c r="M203" s="136"/>
      <c r="N203" s="137"/>
      <c r="O203" s="137"/>
      <c r="P203" s="137"/>
      <c r="Q203" s="137"/>
      <c r="R203" s="137"/>
      <c r="S203" s="137"/>
      <c r="T203" s="138"/>
      <c r="AT203" s="132" t="s">
        <v>94</v>
      </c>
      <c r="AU203" s="132" t="s">
        <v>2</v>
      </c>
      <c r="AV203" s="130" t="s">
        <v>2</v>
      </c>
      <c r="AW203" s="130" t="s">
        <v>96</v>
      </c>
      <c r="AX203" s="130" t="s">
        <v>84</v>
      </c>
      <c r="AY203" s="132" t="s">
        <v>85</v>
      </c>
    </row>
    <row r="204" spans="1:65" s="121" customFormat="1" x14ac:dyDescent="0.2">
      <c r="B204" s="122"/>
      <c r="D204" s="123" t="s">
        <v>94</v>
      </c>
      <c r="E204" s="124" t="s">
        <v>10</v>
      </c>
      <c r="F204" s="125" t="s">
        <v>212</v>
      </c>
      <c r="H204" s="124" t="s">
        <v>10</v>
      </c>
      <c r="I204" s="126"/>
      <c r="L204" s="122"/>
      <c r="M204" s="127"/>
      <c r="N204" s="128"/>
      <c r="O204" s="128"/>
      <c r="P204" s="128"/>
      <c r="Q204" s="128"/>
      <c r="R204" s="128"/>
      <c r="S204" s="128"/>
      <c r="T204" s="129"/>
      <c r="AT204" s="124" t="s">
        <v>94</v>
      </c>
      <c r="AU204" s="124" t="s">
        <v>2</v>
      </c>
      <c r="AV204" s="121" t="s">
        <v>83</v>
      </c>
      <c r="AW204" s="121" t="s">
        <v>96</v>
      </c>
      <c r="AX204" s="121" t="s">
        <v>84</v>
      </c>
      <c r="AY204" s="124" t="s">
        <v>85</v>
      </c>
    </row>
    <row r="205" spans="1:65" s="130" customFormat="1" x14ac:dyDescent="0.2">
      <c r="B205" s="131"/>
      <c r="D205" s="123" t="s">
        <v>94</v>
      </c>
      <c r="E205" s="132" t="s">
        <v>10</v>
      </c>
      <c r="F205" s="133" t="s">
        <v>213</v>
      </c>
      <c r="H205" s="134">
        <v>1.478</v>
      </c>
      <c r="I205" s="135"/>
      <c r="L205" s="131"/>
      <c r="M205" s="136"/>
      <c r="N205" s="137"/>
      <c r="O205" s="137"/>
      <c r="P205" s="137"/>
      <c r="Q205" s="137"/>
      <c r="R205" s="137"/>
      <c r="S205" s="137"/>
      <c r="T205" s="138"/>
      <c r="AT205" s="132" t="s">
        <v>94</v>
      </c>
      <c r="AU205" s="132" t="s">
        <v>2</v>
      </c>
      <c r="AV205" s="130" t="s">
        <v>2</v>
      </c>
      <c r="AW205" s="130" t="s">
        <v>96</v>
      </c>
      <c r="AX205" s="130" t="s">
        <v>84</v>
      </c>
      <c r="AY205" s="132" t="s">
        <v>85</v>
      </c>
    </row>
    <row r="206" spans="1:65" s="130" customFormat="1" x14ac:dyDescent="0.2">
      <c r="B206" s="131"/>
      <c r="D206" s="123" t="s">
        <v>94</v>
      </c>
      <c r="E206" s="132" t="s">
        <v>10</v>
      </c>
      <c r="F206" s="133" t="s">
        <v>214</v>
      </c>
      <c r="H206" s="134">
        <v>0.45600000000000002</v>
      </c>
      <c r="I206" s="135"/>
      <c r="L206" s="131"/>
      <c r="M206" s="136"/>
      <c r="N206" s="137"/>
      <c r="O206" s="137"/>
      <c r="P206" s="137"/>
      <c r="Q206" s="137"/>
      <c r="R206" s="137"/>
      <c r="S206" s="137"/>
      <c r="T206" s="138"/>
      <c r="AT206" s="132" t="s">
        <v>94</v>
      </c>
      <c r="AU206" s="132" t="s">
        <v>2</v>
      </c>
      <c r="AV206" s="130" t="s">
        <v>2</v>
      </c>
      <c r="AW206" s="130" t="s">
        <v>96</v>
      </c>
      <c r="AX206" s="130" t="s">
        <v>84</v>
      </c>
      <c r="AY206" s="132" t="s">
        <v>85</v>
      </c>
    </row>
    <row r="207" spans="1:65" s="139" customFormat="1" x14ac:dyDescent="0.2">
      <c r="B207" s="140"/>
      <c r="D207" s="123" t="s">
        <v>94</v>
      </c>
      <c r="E207" s="141" t="s">
        <v>10</v>
      </c>
      <c r="F207" s="142" t="s">
        <v>100</v>
      </c>
      <c r="H207" s="143">
        <v>813.755</v>
      </c>
      <c r="I207" s="144"/>
      <c r="L207" s="140"/>
      <c r="M207" s="145"/>
      <c r="N207" s="146"/>
      <c r="O207" s="146"/>
      <c r="P207" s="146"/>
      <c r="Q207" s="146"/>
      <c r="R207" s="146"/>
      <c r="S207" s="146"/>
      <c r="T207" s="147"/>
      <c r="AT207" s="141" t="s">
        <v>94</v>
      </c>
      <c r="AU207" s="141" t="s">
        <v>2</v>
      </c>
      <c r="AV207" s="139" t="s">
        <v>92</v>
      </c>
      <c r="AW207" s="139" t="s">
        <v>96</v>
      </c>
      <c r="AX207" s="139" t="s">
        <v>83</v>
      </c>
      <c r="AY207" s="141" t="s">
        <v>85</v>
      </c>
    </row>
    <row r="208" spans="1:65" s="14" customFormat="1" ht="14.45" customHeight="1" x14ac:dyDescent="0.2">
      <c r="A208" s="10"/>
      <c r="B208" s="106"/>
      <c r="C208" s="107" t="s">
        <v>215</v>
      </c>
      <c r="D208" s="107" t="s">
        <v>87</v>
      </c>
      <c r="E208" s="108" t="s">
        <v>216</v>
      </c>
      <c r="F208" s="109" t="s">
        <v>217</v>
      </c>
      <c r="G208" s="110" t="s">
        <v>137</v>
      </c>
      <c r="H208" s="111">
        <v>2116.7020000000002</v>
      </c>
      <c r="I208" s="112"/>
      <c r="J208" s="113">
        <f>ROUND(I208*H208,2)</f>
        <v>0</v>
      </c>
      <c r="K208" s="109" t="s">
        <v>10</v>
      </c>
      <c r="L208" s="11"/>
      <c r="M208" s="114" t="s">
        <v>10</v>
      </c>
      <c r="N208" s="115" t="s">
        <v>27</v>
      </c>
      <c r="O208" s="116"/>
      <c r="P208" s="117">
        <f>O208*H208</f>
        <v>0</v>
      </c>
      <c r="Q208" s="117">
        <v>0</v>
      </c>
      <c r="R208" s="117">
        <f>Q208*H208</f>
        <v>0</v>
      </c>
      <c r="S208" s="117">
        <v>0</v>
      </c>
      <c r="T208" s="118">
        <f>S208*H208</f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92</v>
      </c>
      <c r="AT208" s="119" t="s">
        <v>87</v>
      </c>
      <c r="AU208" s="119" t="s">
        <v>2</v>
      </c>
      <c r="AY208" s="2" t="s">
        <v>85</v>
      </c>
      <c r="BE208" s="120">
        <f>IF(N208="základní",J208,0)</f>
        <v>0</v>
      </c>
      <c r="BF208" s="120">
        <f>IF(N208="snížená",J208,0)</f>
        <v>0</v>
      </c>
      <c r="BG208" s="120">
        <f>IF(N208="zákl. přenesená",J208,0)</f>
        <v>0</v>
      </c>
      <c r="BH208" s="120">
        <f>IF(N208="sníž. přenesená",J208,0)</f>
        <v>0</v>
      </c>
      <c r="BI208" s="120">
        <f>IF(N208="nulová",J208,0)</f>
        <v>0</v>
      </c>
      <c r="BJ208" s="2" t="s">
        <v>83</v>
      </c>
      <c r="BK208" s="120">
        <f>ROUND(I208*H208,2)</f>
        <v>0</v>
      </c>
      <c r="BL208" s="2" t="s">
        <v>92</v>
      </c>
      <c r="BM208" s="119" t="s">
        <v>218</v>
      </c>
    </row>
    <row r="209" spans="1:65" s="130" customFormat="1" ht="22.5" x14ac:dyDescent="0.2">
      <c r="B209" s="131"/>
      <c r="D209" s="123" t="s">
        <v>94</v>
      </c>
      <c r="E209" s="132" t="s">
        <v>10</v>
      </c>
      <c r="F209" s="133" t="s">
        <v>219</v>
      </c>
      <c r="H209" s="134">
        <v>2004.702</v>
      </c>
      <c r="I209" s="135"/>
      <c r="L209" s="131"/>
      <c r="M209" s="136"/>
      <c r="N209" s="137"/>
      <c r="O209" s="137"/>
      <c r="P209" s="137"/>
      <c r="Q209" s="137"/>
      <c r="R209" s="137"/>
      <c r="S209" s="137"/>
      <c r="T209" s="138"/>
      <c r="AT209" s="132" t="s">
        <v>94</v>
      </c>
      <c r="AU209" s="132" t="s">
        <v>2</v>
      </c>
      <c r="AV209" s="130" t="s">
        <v>2</v>
      </c>
      <c r="AW209" s="130" t="s">
        <v>96</v>
      </c>
      <c r="AX209" s="130" t="s">
        <v>84</v>
      </c>
      <c r="AY209" s="132" t="s">
        <v>85</v>
      </c>
    </row>
    <row r="210" spans="1:65" s="130" customFormat="1" x14ac:dyDescent="0.2">
      <c r="B210" s="131"/>
      <c r="D210" s="123" t="s">
        <v>94</v>
      </c>
      <c r="E210" s="132" t="s">
        <v>10</v>
      </c>
      <c r="F210" s="133" t="s">
        <v>220</v>
      </c>
      <c r="H210" s="134">
        <v>3.6720000000000002</v>
      </c>
      <c r="I210" s="135"/>
      <c r="L210" s="131"/>
      <c r="M210" s="136"/>
      <c r="N210" s="137"/>
      <c r="O210" s="137"/>
      <c r="P210" s="137"/>
      <c r="Q210" s="137"/>
      <c r="R210" s="137"/>
      <c r="S210" s="137"/>
      <c r="T210" s="138"/>
      <c r="AT210" s="132" t="s">
        <v>94</v>
      </c>
      <c r="AU210" s="132" t="s">
        <v>2</v>
      </c>
      <c r="AV210" s="130" t="s">
        <v>2</v>
      </c>
      <c r="AW210" s="130" t="s">
        <v>96</v>
      </c>
      <c r="AX210" s="130" t="s">
        <v>84</v>
      </c>
      <c r="AY210" s="132" t="s">
        <v>85</v>
      </c>
    </row>
    <row r="211" spans="1:65" s="130" customFormat="1" x14ac:dyDescent="0.2">
      <c r="B211" s="131"/>
      <c r="D211" s="123" t="s">
        <v>94</v>
      </c>
      <c r="E211" s="132" t="s">
        <v>10</v>
      </c>
      <c r="F211" s="133" t="s">
        <v>221</v>
      </c>
      <c r="H211" s="134">
        <v>92.983999999999995</v>
      </c>
      <c r="I211" s="135"/>
      <c r="L211" s="131"/>
      <c r="M211" s="136"/>
      <c r="N211" s="137"/>
      <c r="O211" s="137"/>
      <c r="P211" s="137"/>
      <c r="Q211" s="137"/>
      <c r="R211" s="137"/>
      <c r="S211" s="137"/>
      <c r="T211" s="138"/>
      <c r="AT211" s="132" t="s">
        <v>94</v>
      </c>
      <c r="AU211" s="132" t="s">
        <v>2</v>
      </c>
      <c r="AV211" s="130" t="s">
        <v>2</v>
      </c>
      <c r="AW211" s="130" t="s">
        <v>96</v>
      </c>
      <c r="AX211" s="130" t="s">
        <v>84</v>
      </c>
      <c r="AY211" s="132" t="s">
        <v>85</v>
      </c>
    </row>
    <row r="212" spans="1:65" s="121" customFormat="1" x14ac:dyDescent="0.2">
      <c r="B212" s="122"/>
      <c r="D212" s="123" t="s">
        <v>94</v>
      </c>
      <c r="E212" s="124" t="s">
        <v>10</v>
      </c>
      <c r="F212" s="125" t="s">
        <v>212</v>
      </c>
      <c r="H212" s="124" t="s">
        <v>10</v>
      </c>
      <c r="I212" s="126"/>
      <c r="L212" s="122"/>
      <c r="M212" s="127"/>
      <c r="N212" s="128"/>
      <c r="O212" s="128"/>
      <c r="P212" s="128"/>
      <c r="Q212" s="128"/>
      <c r="R212" s="128"/>
      <c r="S212" s="128"/>
      <c r="T212" s="129"/>
      <c r="AT212" s="124" t="s">
        <v>94</v>
      </c>
      <c r="AU212" s="124" t="s">
        <v>2</v>
      </c>
      <c r="AV212" s="121" t="s">
        <v>83</v>
      </c>
      <c r="AW212" s="121" t="s">
        <v>96</v>
      </c>
      <c r="AX212" s="121" t="s">
        <v>84</v>
      </c>
      <c r="AY212" s="124" t="s">
        <v>85</v>
      </c>
    </row>
    <row r="213" spans="1:65" s="130" customFormat="1" ht="22.5" x14ac:dyDescent="0.2">
      <c r="B213" s="131"/>
      <c r="D213" s="123" t="s">
        <v>94</v>
      </c>
      <c r="E213" s="132" t="s">
        <v>10</v>
      </c>
      <c r="F213" s="133" t="s">
        <v>222</v>
      </c>
      <c r="H213" s="134">
        <v>13.680999999999999</v>
      </c>
      <c r="I213" s="135"/>
      <c r="L213" s="131"/>
      <c r="M213" s="136"/>
      <c r="N213" s="137"/>
      <c r="O213" s="137"/>
      <c r="P213" s="137"/>
      <c r="Q213" s="137"/>
      <c r="R213" s="137"/>
      <c r="S213" s="137"/>
      <c r="T213" s="138"/>
      <c r="AT213" s="132" t="s">
        <v>94</v>
      </c>
      <c r="AU213" s="132" t="s">
        <v>2</v>
      </c>
      <c r="AV213" s="130" t="s">
        <v>2</v>
      </c>
      <c r="AW213" s="130" t="s">
        <v>96</v>
      </c>
      <c r="AX213" s="130" t="s">
        <v>84</v>
      </c>
      <c r="AY213" s="132" t="s">
        <v>85</v>
      </c>
    </row>
    <row r="214" spans="1:65" s="130" customFormat="1" x14ac:dyDescent="0.2">
      <c r="B214" s="131"/>
      <c r="D214" s="123" t="s">
        <v>94</v>
      </c>
      <c r="E214" s="132" t="s">
        <v>10</v>
      </c>
      <c r="F214" s="133" t="s">
        <v>223</v>
      </c>
      <c r="H214" s="134">
        <v>1.663</v>
      </c>
      <c r="I214" s="135"/>
      <c r="L214" s="131"/>
      <c r="M214" s="136"/>
      <c r="N214" s="137"/>
      <c r="O214" s="137"/>
      <c r="P214" s="137"/>
      <c r="Q214" s="137"/>
      <c r="R214" s="137"/>
      <c r="S214" s="137"/>
      <c r="T214" s="138"/>
      <c r="AT214" s="132" t="s">
        <v>94</v>
      </c>
      <c r="AU214" s="132" t="s">
        <v>2</v>
      </c>
      <c r="AV214" s="130" t="s">
        <v>2</v>
      </c>
      <c r="AW214" s="130" t="s">
        <v>96</v>
      </c>
      <c r="AX214" s="130" t="s">
        <v>84</v>
      </c>
      <c r="AY214" s="132" t="s">
        <v>85</v>
      </c>
    </row>
    <row r="215" spans="1:65" s="139" customFormat="1" x14ac:dyDescent="0.2">
      <c r="B215" s="140"/>
      <c r="D215" s="123" t="s">
        <v>94</v>
      </c>
      <c r="E215" s="141" t="s">
        <v>10</v>
      </c>
      <c r="F215" s="142" t="s">
        <v>100</v>
      </c>
      <c r="H215" s="143">
        <v>2116.7020000000002</v>
      </c>
      <c r="I215" s="144"/>
      <c r="L215" s="140"/>
      <c r="M215" s="145"/>
      <c r="N215" s="146"/>
      <c r="O215" s="146"/>
      <c r="P215" s="146"/>
      <c r="Q215" s="146"/>
      <c r="R215" s="146"/>
      <c r="S215" s="146"/>
      <c r="T215" s="147"/>
      <c r="AT215" s="141" t="s">
        <v>94</v>
      </c>
      <c r="AU215" s="141" t="s">
        <v>2</v>
      </c>
      <c r="AV215" s="139" t="s">
        <v>92</v>
      </c>
      <c r="AW215" s="139" t="s">
        <v>96</v>
      </c>
      <c r="AX215" s="139" t="s">
        <v>83</v>
      </c>
      <c r="AY215" s="141" t="s">
        <v>85</v>
      </c>
    </row>
    <row r="216" spans="1:65" s="14" customFormat="1" ht="14.45" customHeight="1" x14ac:dyDescent="0.2">
      <c r="A216" s="10"/>
      <c r="B216" s="106"/>
      <c r="C216" s="107" t="s">
        <v>224</v>
      </c>
      <c r="D216" s="107" t="s">
        <v>87</v>
      </c>
      <c r="E216" s="108" t="s">
        <v>225</v>
      </c>
      <c r="F216" s="109" t="s">
        <v>226</v>
      </c>
      <c r="G216" s="110" t="s">
        <v>137</v>
      </c>
      <c r="H216" s="111">
        <v>103.15600000000001</v>
      </c>
      <c r="I216" s="112"/>
      <c r="J216" s="113">
        <f>ROUND(I216*H216,2)</f>
        <v>0</v>
      </c>
      <c r="K216" s="109" t="s">
        <v>91</v>
      </c>
      <c r="L216" s="11"/>
      <c r="M216" s="114" t="s">
        <v>10</v>
      </c>
      <c r="N216" s="115" t="s">
        <v>27</v>
      </c>
      <c r="O216" s="116"/>
      <c r="P216" s="117">
        <f>O216*H216</f>
        <v>0</v>
      </c>
      <c r="Q216" s="117">
        <v>2.47E-3</v>
      </c>
      <c r="R216" s="117">
        <f>Q216*H216</f>
        <v>0.25479531999999999</v>
      </c>
      <c r="S216" s="117">
        <v>0</v>
      </c>
      <c r="T216" s="118">
        <f>S216*H216</f>
        <v>0</v>
      </c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R216" s="119" t="s">
        <v>92</v>
      </c>
      <c r="AT216" s="119" t="s">
        <v>87</v>
      </c>
      <c r="AU216" s="119" t="s">
        <v>2</v>
      </c>
      <c r="AY216" s="2" t="s">
        <v>85</v>
      </c>
      <c r="BE216" s="120">
        <f>IF(N216="základní",J216,0)</f>
        <v>0</v>
      </c>
      <c r="BF216" s="120">
        <f>IF(N216="snížená",J216,0)</f>
        <v>0</v>
      </c>
      <c r="BG216" s="120">
        <f>IF(N216="zákl. přenesená",J216,0)</f>
        <v>0</v>
      </c>
      <c r="BH216" s="120">
        <f>IF(N216="sníž. přenesená",J216,0)</f>
        <v>0</v>
      </c>
      <c r="BI216" s="120">
        <f>IF(N216="nulová",J216,0)</f>
        <v>0</v>
      </c>
      <c r="BJ216" s="2" t="s">
        <v>83</v>
      </c>
      <c r="BK216" s="120">
        <f>ROUND(I216*H216,2)</f>
        <v>0</v>
      </c>
      <c r="BL216" s="2" t="s">
        <v>92</v>
      </c>
      <c r="BM216" s="119" t="s">
        <v>227</v>
      </c>
    </row>
    <row r="217" spans="1:65" s="121" customFormat="1" x14ac:dyDescent="0.2">
      <c r="B217" s="122"/>
      <c r="D217" s="123" t="s">
        <v>94</v>
      </c>
      <c r="E217" s="124" t="s">
        <v>10</v>
      </c>
      <c r="F217" s="125" t="s">
        <v>228</v>
      </c>
      <c r="H217" s="124" t="s">
        <v>10</v>
      </c>
      <c r="I217" s="126"/>
      <c r="L217" s="122"/>
      <c r="M217" s="127"/>
      <c r="N217" s="128"/>
      <c r="O217" s="128"/>
      <c r="P217" s="128"/>
      <c r="Q217" s="128"/>
      <c r="R217" s="128"/>
      <c r="S217" s="128"/>
      <c r="T217" s="129"/>
      <c r="AT217" s="124" t="s">
        <v>94</v>
      </c>
      <c r="AU217" s="124" t="s">
        <v>2</v>
      </c>
      <c r="AV217" s="121" t="s">
        <v>83</v>
      </c>
      <c r="AW217" s="121" t="s">
        <v>96</v>
      </c>
      <c r="AX217" s="121" t="s">
        <v>84</v>
      </c>
      <c r="AY217" s="124" t="s">
        <v>85</v>
      </c>
    </row>
    <row r="218" spans="1:65" s="130" customFormat="1" ht="22.5" x14ac:dyDescent="0.2">
      <c r="B218" s="131"/>
      <c r="D218" s="123" t="s">
        <v>94</v>
      </c>
      <c r="E218" s="132" t="s">
        <v>10</v>
      </c>
      <c r="F218" s="133" t="s">
        <v>229</v>
      </c>
      <c r="H218" s="134">
        <v>87.438000000000002</v>
      </c>
      <c r="I218" s="135"/>
      <c r="L218" s="131"/>
      <c r="M218" s="136"/>
      <c r="N218" s="137"/>
      <c r="O218" s="137"/>
      <c r="P218" s="137"/>
      <c r="Q218" s="137"/>
      <c r="R218" s="137"/>
      <c r="S218" s="137"/>
      <c r="T218" s="138"/>
      <c r="AT218" s="132" t="s">
        <v>94</v>
      </c>
      <c r="AU218" s="132" t="s">
        <v>2</v>
      </c>
      <c r="AV218" s="130" t="s">
        <v>2</v>
      </c>
      <c r="AW218" s="130" t="s">
        <v>96</v>
      </c>
      <c r="AX218" s="130" t="s">
        <v>84</v>
      </c>
      <c r="AY218" s="132" t="s">
        <v>85</v>
      </c>
    </row>
    <row r="219" spans="1:65" s="121" customFormat="1" x14ac:dyDescent="0.2">
      <c r="B219" s="122"/>
      <c r="D219" s="123" t="s">
        <v>94</v>
      </c>
      <c r="E219" s="124" t="s">
        <v>10</v>
      </c>
      <c r="F219" s="125" t="s">
        <v>230</v>
      </c>
      <c r="H219" s="124" t="s">
        <v>10</v>
      </c>
      <c r="I219" s="126"/>
      <c r="L219" s="122"/>
      <c r="M219" s="127"/>
      <c r="N219" s="128"/>
      <c r="O219" s="128"/>
      <c r="P219" s="128"/>
      <c r="Q219" s="128"/>
      <c r="R219" s="128"/>
      <c r="S219" s="128"/>
      <c r="T219" s="129"/>
      <c r="AT219" s="124" t="s">
        <v>94</v>
      </c>
      <c r="AU219" s="124" t="s">
        <v>2</v>
      </c>
      <c r="AV219" s="121" t="s">
        <v>83</v>
      </c>
      <c r="AW219" s="121" t="s">
        <v>96</v>
      </c>
      <c r="AX219" s="121" t="s">
        <v>84</v>
      </c>
      <c r="AY219" s="124" t="s">
        <v>85</v>
      </c>
    </row>
    <row r="220" spans="1:65" s="130" customFormat="1" x14ac:dyDescent="0.2">
      <c r="B220" s="131"/>
      <c r="D220" s="123" t="s">
        <v>94</v>
      </c>
      <c r="E220" s="132" t="s">
        <v>10</v>
      </c>
      <c r="F220" s="133" t="s">
        <v>231</v>
      </c>
      <c r="H220" s="134">
        <v>10.228999999999999</v>
      </c>
      <c r="I220" s="135"/>
      <c r="L220" s="131"/>
      <c r="M220" s="136"/>
      <c r="N220" s="137"/>
      <c r="O220" s="137"/>
      <c r="P220" s="137"/>
      <c r="Q220" s="137"/>
      <c r="R220" s="137"/>
      <c r="S220" s="137"/>
      <c r="T220" s="138"/>
      <c r="AT220" s="132" t="s">
        <v>94</v>
      </c>
      <c r="AU220" s="132" t="s">
        <v>2</v>
      </c>
      <c r="AV220" s="130" t="s">
        <v>2</v>
      </c>
      <c r="AW220" s="130" t="s">
        <v>96</v>
      </c>
      <c r="AX220" s="130" t="s">
        <v>84</v>
      </c>
      <c r="AY220" s="132" t="s">
        <v>85</v>
      </c>
    </row>
    <row r="221" spans="1:65" s="121" customFormat="1" x14ac:dyDescent="0.2">
      <c r="B221" s="122"/>
      <c r="D221" s="123" t="s">
        <v>94</v>
      </c>
      <c r="E221" s="124" t="s">
        <v>10</v>
      </c>
      <c r="F221" s="125" t="s">
        <v>232</v>
      </c>
      <c r="H221" s="124" t="s">
        <v>10</v>
      </c>
      <c r="I221" s="126"/>
      <c r="L221" s="122"/>
      <c r="M221" s="127"/>
      <c r="N221" s="128"/>
      <c r="O221" s="128"/>
      <c r="P221" s="128"/>
      <c r="Q221" s="128"/>
      <c r="R221" s="128"/>
      <c r="S221" s="128"/>
      <c r="T221" s="129"/>
      <c r="AT221" s="124" t="s">
        <v>94</v>
      </c>
      <c r="AU221" s="124" t="s">
        <v>2</v>
      </c>
      <c r="AV221" s="121" t="s">
        <v>83</v>
      </c>
      <c r="AW221" s="121" t="s">
        <v>96</v>
      </c>
      <c r="AX221" s="121" t="s">
        <v>84</v>
      </c>
      <c r="AY221" s="124" t="s">
        <v>85</v>
      </c>
    </row>
    <row r="222" spans="1:65" s="130" customFormat="1" x14ac:dyDescent="0.2">
      <c r="B222" s="131"/>
      <c r="D222" s="123" t="s">
        <v>94</v>
      </c>
      <c r="E222" s="132" t="s">
        <v>10</v>
      </c>
      <c r="F222" s="133" t="s">
        <v>233</v>
      </c>
      <c r="H222" s="134">
        <v>3.8260000000000001</v>
      </c>
      <c r="I222" s="135"/>
      <c r="L222" s="131"/>
      <c r="M222" s="136"/>
      <c r="N222" s="137"/>
      <c r="O222" s="137"/>
      <c r="P222" s="137"/>
      <c r="Q222" s="137"/>
      <c r="R222" s="137"/>
      <c r="S222" s="137"/>
      <c r="T222" s="138"/>
      <c r="AT222" s="132" t="s">
        <v>94</v>
      </c>
      <c r="AU222" s="132" t="s">
        <v>2</v>
      </c>
      <c r="AV222" s="130" t="s">
        <v>2</v>
      </c>
      <c r="AW222" s="130" t="s">
        <v>96</v>
      </c>
      <c r="AX222" s="130" t="s">
        <v>84</v>
      </c>
      <c r="AY222" s="132" t="s">
        <v>85</v>
      </c>
    </row>
    <row r="223" spans="1:65" s="130" customFormat="1" x14ac:dyDescent="0.2">
      <c r="B223" s="131"/>
      <c r="D223" s="123" t="s">
        <v>94</v>
      </c>
      <c r="E223" s="132" t="s">
        <v>10</v>
      </c>
      <c r="F223" s="133" t="s">
        <v>223</v>
      </c>
      <c r="H223" s="134">
        <v>1.663</v>
      </c>
      <c r="I223" s="135"/>
      <c r="L223" s="131"/>
      <c r="M223" s="136"/>
      <c r="N223" s="137"/>
      <c r="O223" s="137"/>
      <c r="P223" s="137"/>
      <c r="Q223" s="137"/>
      <c r="R223" s="137"/>
      <c r="S223" s="137"/>
      <c r="T223" s="138"/>
      <c r="AT223" s="132" t="s">
        <v>94</v>
      </c>
      <c r="AU223" s="132" t="s">
        <v>2</v>
      </c>
      <c r="AV223" s="130" t="s">
        <v>2</v>
      </c>
      <c r="AW223" s="130" t="s">
        <v>96</v>
      </c>
      <c r="AX223" s="130" t="s">
        <v>84</v>
      </c>
      <c r="AY223" s="132" t="s">
        <v>85</v>
      </c>
    </row>
    <row r="224" spans="1:65" s="139" customFormat="1" x14ac:dyDescent="0.2">
      <c r="B224" s="140"/>
      <c r="D224" s="123" t="s">
        <v>94</v>
      </c>
      <c r="E224" s="141" t="s">
        <v>10</v>
      </c>
      <c r="F224" s="142" t="s">
        <v>100</v>
      </c>
      <c r="H224" s="143">
        <v>103.15600000000001</v>
      </c>
      <c r="I224" s="144"/>
      <c r="L224" s="140"/>
      <c r="M224" s="145"/>
      <c r="N224" s="146"/>
      <c r="O224" s="146"/>
      <c r="P224" s="146"/>
      <c r="Q224" s="146"/>
      <c r="R224" s="146"/>
      <c r="S224" s="146"/>
      <c r="T224" s="147"/>
      <c r="AT224" s="141" t="s">
        <v>94</v>
      </c>
      <c r="AU224" s="141" t="s">
        <v>2</v>
      </c>
      <c r="AV224" s="139" t="s">
        <v>92</v>
      </c>
      <c r="AW224" s="139" t="s">
        <v>96</v>
      </c>
      <c r="AX224" s="139" t="s">
        <v>83</v>
      </c>
      <c r="AY224" s="141" t="s">
        <v>85</v>
      </c>
    </row>
    <row r="225" spans="1:65" s="14" customFormat="1" ht="14.45" customHeight="1" x14ac:dyDescent="0.2">
      <c r="A225" s="10"/>
      <c r="B225" s="106"/>
      <c r="C225" s="107" t="s">
        <v>234</v>
      </c>
      <c r="D225" s="107" t="s">
        <v>87</v>
      </c>
      <c r="E225" s="108" t="s">
        <v>235</v>
      </c>
      <c r="F225" s="109" t="s">
        <v>236</v>
      </c>
      <c r="G225" s="110" t="s">
        <v>137</v>
      </c>
      <c r="H225" s="111">
        <v>103.15600000000001</v>
      </c>
      <c r="I225" s="112"/>
      <c r="J225" s="113">
        <f>ROUND(I225*H225,2)</f>
        <v>0</v>
      </c>
      <c r="K225" s="109" t="s">
        <v>91</v>
      </c>
      <c r="L225" s="11"/>
      <c r="M225" s="114" t="s">
        <v>10</v>
      </c>
      <c r="N225" s="115" t="s">
        <v>27</v>
      </c>
      <c r="O225" s="116"/>
      <c r="P225" s="117">
        <f>O225*H225</f>
        <v>0</v>
      </c>
      <c r="Q225" s="117">
        <v>0</v>
      </c>
      <c r="R225" s="117">
        <f>Q225*H225</f>
        <v>0</v>
      </c>
      <c r="S225" s="117">
        <v>0</v>
      </c>
      <c r="T225" s="118">
        <f>S225*H225</f>
        <v>0</v>
      </c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R225" s="119" t="s">
        <v>92</v>
      </c>
      <c r="AT225" s="119" t="s">
        <v>87</v>
      </c>
      <c r="AU225" s="119" t="s">
        <v>2</v>
      </c>
      <c r="AY225" s="2" t="s">
        <v>85</v>
      </c>
      <c r="BE225" s="120">
        <f>IF(N225="základní",J225,0)</f>
        <v>0</v>
      </c>
      <c r="BF225" s="120">
        <f>IF(N225="snížená",J225,0)</f>
        <v>0</v>
      </c>
      <c r="BG225" s="120">
        <f>IF(N225="zákl. přenesená",J225,0)</f>
        <v>0</v>
      </c>
      <c r="BH225" s="120">
        <f>IF(N225="sníž. přenesená",J225,0)</f>
        <v>0</v>
      </c>
      <c r="BI225" s="120">
        <f>IF(N225="nulová",J225,0)</f>
        <v>0</v>
      </c>
      <c r="BJ225" s="2" t="s">
        <v>83</v>
      </c>
      <c r="BK225" s="120">
        <f>ROUND(I225*H225,2)</f>
        <v>0</v>
      </c>
      <c r="BL225" s="2" t="s">
        <v>92</v>
      </c>
      <c r="BM225" s="119" t="s">
        <v>237</v>
      </c>
    </row>
    <row r="226" spans="1:65" s="14" customFormat="1" ht="54" customHeight="1" x14ac:dyDescent="0.2">
      <c r="A226" s="10"/>
      <c r="B226" s="106"/>
      <c r="C226" s="107" t="s">
        <v>238</v>
      </c>
      <c r="D226" s="107" t="s">
        <v>87</v>
      </c>
      <c r="E226" s="108" t="s">
        <v>239</v>
      </c>
      <c r="F226" s="109" t="s">
        <v>240</v>
      </c>
      <c r="G226" s="110" t="s">
        <v>144</v>
      </c>
      <c r="H226" s="111">
        <v>12</v>
      </c>
      <c r="I226" s="112"/>
      <c r="J226" s="113">
        <f>ROUND(I226*H226,2)</f>
        <v>0</v>
      </c>
      <c r="K226" s="109" t="s">
        <v>91</v>
      </c>
      <c r="L226" s="11"/>
      <c r="M226" s="114" t="s">
        <v>10</v>
      </c>
      <c r="N226" s="115" t="s">
        <v>27</v>
      </c>
      <c r="O226" s="116"/>
      <c r="P226" s="117">
        <f>O226*H226</f>
        <v>0</v>
      </c>
      <c r="Q226" s="117">
        <v>4.9800000000000001E-3</v>
      </c>
      <c r="R226" s="117">
        <f>Q226*H226</f>
        <v>5.9760000000000001E-2</v>
      </c>
      <c r="S226" s="117">
        <v>0</v>
      </c>
      <c r="T226" s="118">
        <f>S226*H226</f>
        <v>0</v>
      </c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R226" s="119" t="s">
        <v>92</v>
      </c>
      <c r="AT226" s="119" t="s">
        <v>87</v>
      </c>
      <c r="AU226" s="119" t="s">
        <v>2</v>
      </c>
      <c r="AY226" s="2" t="s">
        <v>85</v>
      </c>
      <c r="BE226" s="120">
        <f>IF(N226="základní",J226,0)</f>
        <v>0</v>
      </c>
      <c r="BF226" s="120">
        <f>IF(N226="snížená",J226,0)</f>
        <v>0</v>
      </c>
      <c r="BG226" s="120">
        <f>IF(N226="zákl. přenesená",J226,0)</f>
        <v>0</v>
      </c>
      <c r="BH226" s="120">
        <f>IF(N226="sníž. přenesená",J226,0)</f>
        <v>0</v>
      </c>
      <c r="BI226" s="120">
        <f>IF(N226="nulová",J226,0)</f>
        <v>0</v>
      </c>
      <c r="BJ226" s="2" t="s">
        <v>83</v>
      </c>
      <c r="BK226" s="120">
        <f>ROUND(I226*H226,2)</f>
        <v>0</v>
      </c>
      <c r="BL226" s="2" t="s">
        <v>92</v>
      </c>
      <c r="BM226" s="119" t="s">
        <v>241</v>
      </c>
    </row>
    <row r="227" spans="1:65" s="130" customFormat="1" x14ac:dyDescent="0.2">
      <c r="B227" s="131"/>
      <c r="D227" s="123" t="s">
        <v>94</v>
      </c>
      <c r="E227" s="132" t="s">
        <v>10</v>
      </c>
      <c r="F227" s="133" t="s">
        <v>242</v>
      </c>
      <c r="H227" s="134">
        <v>12</v>
      </c>
      <c r="I227" s="135"/>
      <c r="L227" s="131"/>
      <c r="M227" s="136"/>
      <c r="N227" s="137"/>
      <c r="O227" s="137"/>
      <c r="P227" s="137"/>
      <c r="Q227" s="137"/>
      <c r="R227" s="137"/>
      <c r="S227" s="137"/>
      <c r="T227" s="138"/>
      <c r="AT227" s="132" t="s">
        <v>94</v>
      </c>
      <c r="AU227" s="132" t="s">
        <v>2</v>
      </c>
      <c r="AV227" s="130" t="s">
        <v>2</v>
      </c>
      <c r="AW227" s="130" t="s">
        <v>96</v>
      </c>
      <c r="AX227" s="130" t="s">
        <v>83</v>
      </c>
      <c r="AY227" s="132" t="s">
        <v>85</v>
      </c>
    </row>
    <row r="228" spans="1:65" s="14" customFormat="1" ht="54" customHeight="1" x14ac:dyDescent="0.2">
      <c r="A228" s="10"/>
      <c r="B228" s="106"/>
      <c r="C228" s="107" t="s">
        <v>243</v>
      </c>
      <c r="D228" s="107" t="s">
        <v>87</v>
      </c>
      <c r="E228" s="108" t="s">
        <v>244</v>
      </c>
      <c r="F228" s="109" t="s">
        <v>245</v>
      </c>
      <c r="G228" s="110" t="s">
        <v>144</v>
      </c>
      <c r="H228" s="111">
        <v>6</v>
      </c>
      <c r="I228" s="112"/>
      <c r="J228" s="113">
        <f>ROUND(I228*H228,2)</f>
        <v>0</v>
      </c>
      <c r="K228" s="109" t="s">
        <v>91</v>
      </c>
      <c r="L228" s="11"/>
      <c r="M228" s="114" t="s">
        <v>10</v>
      </c>
      <c r="N228" s="115" t="s">
        <v>27</v>
      </c>
      <c r="O228" s="116"/>
      <c r="P228" s="117">
        <f>O228*H228</f>
        <v>0</v>
      </c>
      <c r="Q228" s="117">
        <v>1.8270000000000002E-2</v>
      </c>
      <c r="R228" s="117">
        <f>Q228*H228</f>
        <v>0.10962000000000001</v>
      </c>
      <c r="S228" s="117">
        <v>0</v>
      </c>
      <c r="T228" s="118">
        <f>S228*H228</f>
        <v>0</v>
      </c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R228" s="119" t="s">
        <v>92</v>
      </c>
      <c r="AT228" s="119" t="s">
        <v>87</v>
      </c>
      <c r="AU228" s="119" t="s">
        <v>2</v>
      </c>
      <c r="AY228" s="2" t="s">
        <v>85</v>
      </c>
      <c r="BE228" s="120">
        <f>IF(N228="základní",J228,0)</f>
        <v>0</v>
      </c>
      <c r="BF228" s="120">
        <f>IF(N228="snížená",J228,0)</f>
        <v>0</v>
      </c>
      <c r="BG228" s="120">
        <f>IF(N228="zákl. přenesená",J228,0)</f>
        <v>0</v>
      </c>
      <c r="BH228" s="120">
        <f>IF(N228="sníž. přenesená",J228,0)</f>
        <v>0</v>
      </c>
      <c r="BI228" s="120">
        <f>IF(N228="nulová",J228,0)</f>
        <v>0</v>
      </c>
      <c r="BJ228" s="2" t="s">
        <v>83</v>
      </c>
      <c r="BK228" s="120">
        <f>ROUND(I228*H228,2)</f>
        <v>0</v>
      </c>
      <c r="BL228" s="2" t="s">
        <v>92</v>
      </c>
      <c r="BM228" s="119" t="s">
        <v>246</v>
      </c>
    </row>
    <row r="229" spans="1:65" s="130" customFormat="1" x14ac:dyDescent="0.2">
      <c r="B229" s="131"/>
      <c r="D229" s="123" t="s">
        <v>94</v>
      </c>
      <c r="E229" s="132" t="s">
        <v>10</v>
      </c>
      <c r="F229" s="133" t="s">
        <v>247</v>
      </c>
      <c r="H229" s="134">
        <v>5</v>
      </c>
      <c r="I229" s="135"/>
      <c r="L229" s="131"/>
      <c r="M229" s="136"/>
      <c r="N229" s="137"/>
      <c r="O229" s="137"/>
      <c r="P229" s="137"/>
      <c r="Q229" s="137"/>
      <c r="R229" s="137"/>
      <c r="S229" s="137"/>
      <c r="T229" s="138"/>
      <c r="AT229" s="132" t="s">
        <v>94</v>
      </c>
      <c r="AU229" s="132" t="s">
        <v>2</v>
      </c>
      <c r="AV229" s="130" t="s">
        <v>2</v>
      </c>
      <c r="AW229" s="130" t="s">
        <v>96</v>
      </c>
      <c r="AX229" s="130" t="s">
        <v>84</v>
      </c>
      <c r="AY229" s="132" t="s">
        <v>85</v>
      </c>
    </row>
    <row r="230" spans="1:65" s="130" customFormat="1" x14ac:dyDescent="0.2">
      <c r="B230" s="131"/>
      <c r="D230" s="123" t="s">
        <v>94</v>
      </c>
      <c r="E230" s="132" t="s">
        <v>10</v>
      </c>
      <c r="F230" s="133" t="s">
        <v>248</v>
      </c>
      <c r="H230" s="134">
        <v>1</v>
      </c>
      <c r="I230" s="135"/>
      <c r="L230" s="131"/>
      <c r="M230" s="136"/>
      <c r="N230" s="137"/>
      <c r="O230" s="137"/>
      <c r="P230" s="137"/>
      <c r="Q230" s="137"/>
      <c r="R230" s="137"/>
      <c r="S230" s="137"/>
      <c r="T230" s="138"/>
      <c r="AT230" s="132" t="s">
        <v>94</v>
      </c>
      <c r="AU230" s="132" t="s">
        <v>2</v>
      </c>
      <c r="AV230" s="130" t="s">
        <v>2</v>
      </c>
      <c r="AW230" s="130" t="s">
        <v>96</v>
      </c>
      <c r="AX230" s="130" t="s">
        <v>84</v>
      </c>
      <c r="AY230" s="132" t="s">
        <v>85</v>
      </c>
    </row>
    <row r="231" spans="1:65" s="139" customFormat="1" x14ac:dyDescent="0.2">
      <c r="B231" s="140"/>
      <c r="D231" s="123" t="s">
        <v>94</v>
      </c>
      <c r="E231" s="141" t="s">
        <v>10</v>
      </c>
      <c r="F231" s="142" t="s">
        <v>100</v>
      </c>
      <c r="H231" s="143">
        <v>6</v>
      </c>
      <c r="I231" s="144"/>
      <c r="L231" s="140"/>
      <c r="M231" s="145"/>
      <c r="N231" s="146"/>
      <c r="O231" s="146"/>
      <c r="P231" s="146"/>
      <c r="Q231" s="146"/>
      <c r="R231" s="146"/>
      <c r="S231" s="146"/>
      <c r="T231" s="147"/>
      <c r="AT231" s="141" t="s">
        <v>94</v>
      </c>
      <c r="AU231" s="141" t="s">
        <v>2</v>
      </c>
      <c r="AV231" s="139" t="s">
        <v>92</v>
      </c>
      <c r="AW231" s="139" t="s">
        <v>96</v>
      </c>
      <c r="AX231" s="139" t="s">
        <v>83</v>
      </c>
      <c r="AY231" s="141" t="s">
        <v>85</v>
      </c>
    </row>
    <row r="232" spans="1:65" s="14" customFormat="1" ht="21.6" customHeight="1" x14ac:dyDescent="0.2">
      <c r="A232" s="10"/>
      <c r="B232" s="106"/>
      <c r="C232" s="107" t="s">
        <v>249</v>
      </c>
      <c r="D232" s="107" t="s">
        <v>87</v>
      </c>
      <c r="E232" s="108" t="s">
        <v>250</v>
      </c>
      <c r="F232" s="109" t="s">
        <v>251</v>
      </c>
      <c r="G232" s="110" t="s">
        <v>113</v>
      </c>
      <c r="H232" s="111">
        <v>117.429</v>
      </c>
      <c r="I232" s="112"/>
      <c r="J232" s="113">
        <f>ROUND(I232*H232,2)</f>
        <v>0</v>
      </c>
      <c r="K232" s="109" t="s">
        <v>91</v>
      </c>
      <c r="L232" s="11"/>
      <c r="M232" s="114" t="s">
        <v>10</v>
      </c>
      <c r="N232" s="115" t="s">
        <v>27</v>
      </c>
      <c r="O232" s="116"/>
      <c r="P232" s="117">
        <f>O232*H232</f>
        <v>0</v>
      </c>
      <c r="Q232" s="117">
        <v>1.0382199999999999</v>
      </c>
      <c r="R232" s="117">
        <f>Q232*H232</f>
        <v>121.91713637999999</v>
      </c>
      <c r="S232" s="117">
        <v>0</v>
      </c>
      <c r="T232" s="118">
        <f>S232*H232</f>
        <v>0</v>
      </c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R232" s="119" t="s">
        <v>92</v>
      </c>
      <c r="AT232" s="119" t="s">
        <v>87</v>
      </c>
      <c r="AU232" s="119" t="s">
        <v>2</v>
      </c>
      <c r="AY232" s="2" t="s">
        <v>85</v>
      </c>
      <c r="BE232" s="120">
        <f>IF(N232="základní",J232,0)</f>
        <v>0</v>
      </c>
      <c r="BF232" s="120">
        <f>IF(N232="snížená",J232,0)</f>
        <v>0</v>
      </c>
      <c r="BG232" s="120">
        <f>IF(N232="zákl. přenesená",J232,0)</f>
        <v>0</v>
      </c>
      <c r="BH232" s="120">
        <f>IF(N232="sníž. přenesená",J232,0)</f>
        <v>0</v>
      </c>
      <c r="BI232" s="120">
        <f>IF(N232="nulová",J232,0)</f>
        <v>0</v>
      </c>
      <c r="BJ232" s="2" t="s">
        <v>83</v>
      </c>
      <c r="BK232" s="120">
        <f>ROUND(I232*H232,2)</f>
        <v>0</v>
      </c>
      <c r="BL232" s="2" t="s">
        <v>92</v>
      </c>
      <c r="BM232" s="119" t="s">
        <v>252</v>
      </c>
    </row>
    <row r="233" spans="1:65" s="130" customFormat="1" x14ac:dyDescent="0.2">
      <c r="B233" s="131"/>
      <c r="D233" s="123" t="s">
        <v>94</v>
      </c>
      <c r="E233" s="132" t="s">
        <v>10</v>
      </c>
      <c r="F233" s="133" t="s">
        <v>253</v>
      </c>
      <c r="H233" s="134">
        <v>117.429</v>
      </c>
      <c r="I233" s="135"/>
      <c r="L233" s="131"/>
      <c r="M233" s="136"/>
      <c r="N233" s="137"/>
      <c r="O233" s="137"/>
      <c r="P233" s="137"/>
      <c r="Q233" s="137"/>
      <c r="R233" s="137"/>
      <c r="S233" s="137"/>
      <c r="T233" s="138"/>
      <c r="AT233" s="132" t="s">
        <v>94</v>
      </c>
      <c r="AU233" s="132" t="s">
        <v>2</v>
      </c>
      <c r="AV233" s="130" t="s">
        <v>2</v>
      </c>
      <c r="AW233" s="130" t="s">
        <v>96</v>
      </c>
      <c r="AX233" s="130" t="s">
        <v>83</v>
      </c>
      <c r="AY233" s="132" t="s">
        <v>85</v>
      </c>
    </row>
    <row r="234" spans="1:65" s="92" customFormat="1" ht="22.9" customHeight="1" x14ac:dyDescent="0.2">
      <c r="B234" s="93"/>
      <c r="D234" s="94" t="s">
        <v>81</v>
      </c>
      <c r="E234" s="104" t="s">
        <v>254</v>
      </c>
      <c r="F234" s="104" t="s">
        <v>255</v>
      </c>
      <c r="I234" s="96"/>
      <c r="J234" s="105">
        <f>BK234</f>
        <v>0</v>
      </c>
      <c r="L234" s="93"/>
      <c r="M234" s="98"/>
      <c r="N234" s="99"/>
      <c r="O234" s="99"/>
      <c r="P234" s="100">
        <f>SUM(P235:P262)</f>
        <v>0</v>
      </c>
      <c r="Q234" s="99"/>
      <c r="R234" s="100">
        <f>SUM(R235:R262)</f>
        <v>0</v>
      </c>
      <c r="S234" s="99"/>
      <c r="T234" s="101">
        <f>SUM(T235:T262)</f>
        <v>0</v>
      </c>
      <c r="AR234" s="94" t="s">
        <v>83</v>
      </c>
      <c r="AT234" s="102" t="s">
        <v>81</v>
      </c>
      <c r="AU234" s="102" t="s">
        <v>83</v>
      </c>
      <c r="AY234" s="94" t="s">
        <v>85</v>
      </c>
      <c r="BK234" s="103">
        <f>SUM(BK235:BK262)</f>
        <v>0</v>
      </c>
    </row>
    <row r="235" spans="1:65" s="14" customFormat="1" ht="21.6" customHeight="1" x14ac:dyDescent="0.2">
      <c r="A235" s="10"/>
      <c r="B235" s="106"/>
      <c r="C235" s="107" t="s">
        <v>256</v>
      </c>
      <c r="D235" s="107" t="s">
        <v>87</v>
      </c>
      <c r="E235" s="108" t="s">
        <v>257</v>
      </c>
      <c r="F235" s="109" t="s">
        <v>258</v>
      </c>
      <c r="G235" s="110" t="s">
        <v>144</v>
      </c>
      <c r="H235" s="111">
        <v>90</v>
      </c>
      <c r="I235" s="112"/>
      <c r="J235" s="113">
        <f t="shared" ref="J235:J247" si="0">ROUND(I235*H235,2)</f>
        <v>0</v>
      </c>
      <c r="K235" s="109" t="s">
        <v>10</v>
      </c>
      <c r="L235" s="11"/>
      <c r="M235" s="114" t="s">
        <v>10</v>
      </c>
      <c r="N235" s="115" t="s">
        <v>27</v>
      </c>
      <c r="O235" s="116"/>
      <c r="P235" s="117">
        <f t="shared" ref="P235:P247" si="1">O235*H235</f>
        <v>0</v>
      </c>
      <c r="Q235" s="117">
        <v>0</v>
      </c>
      <c r="R235" s="117">
        <f t="shared" ref="R235:R247" si="2">Q235*H235</f>
        <v>0</v>
      </c>
      <c r="S235" s="117">
        <v>0</v>
      </c>
      <c r="T235" s="118">
        <f t="shared" ref="T235:T247" si="3">S235*H235</f>
        <v>0</v>
      </c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R235" s="119" t="s">
        <v>92</v>
      </c>
      <c r="AT235" s="119" t="s">
        <v>87</v>
      </c>
      <c r="AU235" s="119" t="s">
        <v>2</v>
      </c>
      <c r="AY235" s="2" t="s">
        <v>85</v>
      </c>
      <c r="BE235" s="120">
        <f t="shared" ref="BE235:BE247" si="4">IF(N235="základní",J235,0)</f>
        <v>0</v>
      </c>
      <c r="BF235" s="120">
        <f t="shared" ref="BF235:BF247" si="5">IF(N235="snížená",J235,0)</f>
        <v>0</v>
      </c>
      <c r="BG235" s="120">
        <f t="shared" ref="BG235:BG247" si="6">IF(N235="zákl. přenesená",J235,0)</f>
        <v>0</v>
      </c>
      <c r="BH235" s="120">
        <f t="shared" ref="BH235:BH247" si="7">IF(N235="sníž. přenesená",J235,0)</f>
        <v>0</v>
      </c>
      <c r="BI235" s="120">
        <f t="shared" ref="BI235:BI247" si="8">IF(N235="nulová",J235,0)</f>
        <v>0</v>
      </c>
      <c r="BJ235" s="2" t="s">
        <v>83</v>
      </c>
      <c r="BK235" s="120">
        <f t="shared" ref="BK235:BK247" si="9">ROUND(I235*H235,2)</f>
        <v>0</v>
      </c>
      <c r="BL235" s="2" t="s">
        <v>92</v>
      </c>
      <c r="BM235" s="119" t="s">
        <v>259</v>
      </c>
    </row>
    <row r="236" spans="1:65" s="14" customFormat="1" ht="21.6" customHeight="1" x14ac:dyDescent="0.2">
      <c r="A236" s="10"/>
      <c r="B236" s="106"/>
      <c r="C236" s="107" t="s">
        <v>260</v>
      </c>
      <c r="D236" s="107" t="s">
        <v>87</v>
      </c>
      <c r="E236" s="108" t="s">
        <v>261</v>
      </c>
      <c r="F236" s="109" t="s">
        <v>262</v>
      </c>
      <c r="G236" s="110" t="s">
        <v>144</v>
      </c>
      <c r="H236" s="111">
        <v>90</v>
      </c>
      <c r="I236" s="112"/>
      <c r="J236" s="113">
        <f t="shared" si="0"/>
        <v>0</v>
      </c>
      <c r="K236" s="109" t="s">
        <v>10</v>
      </c>
      <c r="L236" s="11"/>
      <c r="M236" s="114" t="s">
        <v>10</v>
      </c>
      <c r="N236" s="115" t="s">
        <v>27</v>
      </c>
      <c r="O236" s="116"/>
      <c r="P236" s="117">
        <f t="shared" si="1"/>
        <v>0</v>
      </c>
      <c r="Q236" s="117">
        <v>0</v>
      </c>
      <c r="R236" s="117">
        <f t="shared" si="2"/>
        <v>0</v>
      </c>
      <c r="S236" s="117">
        <v>0</v>
      </c>
      <c r="T236" s="118">
        <f t="shared" si="3"/>
        <v>0</v>
      </c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R236" s="119" t="s">
        <v>92</v>
      </c>
      <c r="AT236" s="119" t="s">
        <v>87</v>
      </c>
      <c r="AU236" s="119" t="s">
        <v>2</v>
      </c>
      <c r="AY236" s="2" t="s">
        <v>85</v>
      </c>
      <c r="BE236" s="120">
        <f t="shared" si="4"/>
        <v>0</v>
      </c>
      <c r="BF236" s="120">
        <f t="shared" si="5"/>
        <v>0</v>
      </c>
      <c r="BG236" s="120">
        <f t="shared" si="6"/>
        <v>0</v>
      </c>
      <c r="BH236" s="120">
        <f t="shared" si="7"/>
        <v>0</v>
      </c>
      <c r="BI236" s="120">
        <f t="shared" si="8"/>
        <v>0</v>
      </c>
      <c r="BJ236" s="2" t="s">
        <v>83</v>
      </c>
      <c r="BK236" s="120">
        <f t="shared" si="9"/>
        <v>0</v>
      </c>
      <c r="BL236" s="2" t="s">
        <v>92</v>
      </c>
      <c r="BM236" s="119" t="s">
        <v>263</v>
      </c>
    </row>
    <row r="237" spans="1:65" s="14" customFormat="1" ht="21.6" customHeight="1" x14ac:dyDescent="0.2">
      <c r="A237" s="10"/>
      <c r="B237" s="106"/>
      <c r="C237" s="107" t="s">
        <v>264</v>
      </c>
      <c r="D237" s="107" t="s">
        <v>87</v>
      </c>
      <c r="E237" s="108" t="s">
        <v>265</v>
      </c>
      <c r="F237" s="109" t="s">
        <v>266</v>
      </c>
      <c r="G237" s="110" t="s">
        <v>144</v>
      </c>
      <c r="H237" s="111">
        <v>143</v>
      </c>
      <c r="I237" s="112"/>
      <c r="J237" s="113">
        <f t="shared" si="0"/>
        <v>0</v>
      </c>
      <c r="K237" s="109" t="s">
        <v>10</v>
      </c>
      <c r="L237" s="11"/>
      <c r="M237" s="114" t="s">
        <v>10</v>
      </c>
      <c r="N237" s="115" t="s">
        <v>27</v>
      </c>
      <c r="O237" s="116"/>
      <c r="P237" s="117">
        <f t="shared" si="1"/>
        <v>0</v>
      </c>
      <c r="Q237" s="117">
        <v>0</v>
      </c>
      <c r="R237" s="117">
        <f t="shared" si="2"/>
        <v>0</v>
      </c>
      <c r="S237" s="117">
        <v>0</v>
      </c>
      <c r="T237" s="118">
        <f t="shared" si="3"/>
        <v>0</v>
      </c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R237" s="119" t="s">
        <v>92</v>
      </c>
      <c r="AT237" s="119" t="s">
        <v>87</v>
      </c>
      <c r="AU237" s="119" t="s">
        <v>2</v>
      </c>
      <c r="AY237" s="2" t="s">
        <v>85</v>
      </c>
      <c r="BE237" s="120">
        <f t="shared" si="4"/>
        <v>0</v>
      </c>
      <c r="BF237" s="120">
        <f t="shared" si="5"/>
        <v>0</v>
      </c>
      <c r="BG237" s="120">
        <f t="shared" si="6"/>
        <v>0</v>
      </c>
      <c r="BH237" s="120">
        <f t="shared" si="7"/>
        <v>0</v>
      </c>
      <c r="BI237" s="120">
        <f t="shared" si="8"/>
        <v>0</v>
      </c>
      <c r="BJ237" s="2" t="s">
        <v>83</v>
      </c>
      <c r="BK237" s="120">
        <f t="shared" si="9"/>
        <v>0</v>
      </c>
      <c r="BL237" s="2" t="s">
        <v>92</v>
      </c>
      <c r="BM237" s="119" t="s">
        <v>267</v>
      </c>
    </row>
    <row r="238" spans="1:65" s="14" customFormat="1" ht="21.6" customHeight="1" x14ac:dyDescent="0.2">
      <c r="A238" s="10"/>
      <c r="B238" s="106"/>
      <c r="C238" s="107" t="s">
        <v>268</v>
      </c>
      <c r="D238" s="107" t="s">
        <v>87</v>
      </c>
      <c r="E238" s="108" t="s">
        <v>269</v>
      </c>
      <c r="F238" s="109" t="s">
        <v>270</v>
      </c>
      <c r="G238" s="110" t="s">
        <v>144</v>
      </c>
      <c r="H238" s="111">
        <v>143</v>
      </c>
      <c r="I238" s="112"/>
      <c r="J238" s="113">
        <f t="shared" si="0"/>
        <v>0</v>
      </c>
      <c r="K238" s="109" t="s">
        <v>10</v>
      </c>
      <c r="L238" s="11"/>
      <c r="M238" s="114" t="s">
        <v>10</v>
      </c>
      <c r="N238" s="115" t="s">
        <v>27</v>
      </c>
      <c r="O238" s="116"/>
      <c r="P238" s="117">
        <f t="shared" si="1"/>
        <v>0</v>
      </c>
      <c r="Q238" s="117">
        <v>0</v>
      </c>
      <c r="R238" s="117">
        <f t="shared" si="2"/>
        <v>0</v>
      </c>
      <c r="S238" s="117">
        <v>0</v>
      </c>
      <c r="T238" s="118">
        <f t="shared" si="3"/>
        <v>0</v>
      </c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R238" s="119" t="s">
        <v>92</v>
      </c>
      <c r="AT238" s="119" t="s">
        <v>87</v>
      </c>
      <c r="AU238" s="119" t="s">
        <v>2</v>
      </c>
      <c r="AY238" s="2" t="s">
        <v>85</v>
      </c>
      <c r="BE238" s="120">
        <f t="shared" si="4"/>
        <v>0</v>
      </c>
      <c r="BF238" s="120">
        <f t="shared" si="5"/>
        <v>0</v>
      </c>
      <c r="BG238" s="120">
        <f t="shared" si="6"/>
        <v>0</v>
      </c>
      <c r="BH238" s="120">
        <f t="shared" si="7"/>
        <v>0</v>
      </c>
      <c r="BI238" s="120">
        <f t="shared" si="8"/>
        <v>0</v>
      </c>
      <c r="BJ238" s="2" t="s">
        <v>83</v>
      </c>
      <c r="BK238" s="120">
        <f t="shared" si="9"/>
        <v>0</v>
      </c>
      <c r="BL238" s="2" t="s">
        <v>92</v>
      </c>
      <c r="BM238" s="119" t="s">
        <v>271</v>
      </c>
    </row>
    <row r="239" spans="1:65" s="14" customFormat="1" ht="21.6" customHeight="1" x14ac:dyDescent="0.2">
      <c r="A239" s="10"/>
      <c r="B239" s="106"/>
      <c r="C239" s="107" t="s">
        <v>272</v>
      </c>
      <c r="D239" s="107" t="s">
        <v>87</v>
      </c>
      <c r="E239" s="108" t="s">
        <v>273</v>
      </c>
      <c r="F239" s="109" t="s">
        <v>274</v>
      </c>
      <c r="G239" s="110" t="s">
        <v>144</v>
      </c>
      <c r="H239" s="111">
        <v>16</v>
      </c>
      <c r="I239" s="112"/>
      <c r="J239" s="113">
        <f t="shared" si="0"/>
        <v>0</v>
      </c>
      <c r="K239" s="109" t="s">
        <v>10</v>
      </c>
      <c r="L239" s="11"/>
      <c r="M239" s="114" t="s">
        <v>10</v>
      </c>
      <c r="N239" s="115" t="s">
        <v>27</v>
      </c>
      <c r="O239" s="116"/>
      <c r="P239" s="117">
        <f t="shared" si="1"/>
        <v>0</v>
      </c>
      <c r="Q239" s="117">
        <v>0</v>
      </c>
      <c r="R239" s="117">
        <f t="shared" si="2"/>
        <v>0</v>
      </c>
      <c r="S239" s="117">
        <v>0</v>
      </c>
      <c r="T239" s="118">
        <f t="shared" si="3"/>
        <v>0</v>
      </c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R239" s="119" t="s">
        <v>92</v>
      </c>
      <c r="AT239" s="119" t="s">
        <v>87</v>
      </c>
      <c r="AU239" s="119" t="s">
        <v>2</v>
      </c>
      <c r="AY239" s="2" t="s">
        <v>85</v>
      </c>
      <c r="BE239" s="120">
        <f t="shared" si="4"/>
        <v>0</v>
      </c>
      <c r="BF239" s="120">
        <f t="shared" si="5"/>
        <v>0</v>
      </c>
      <c r="BG239" s="120">
        <f t="shared" si="6"/>
        <v>0</v>
      </c>
      <c r="BH239" s="120">
        <f t="shared" si="7"/>
        <v>0</v>
      </c>
      <c r="BI239" s="120">
        <f t="shared" si="8"/>
        <v>0</v>
      </c>
      <c r="BJ239" s="2" t="s">
        <v>83</v>
      </c>
      <c r="BK239" s="120">
        <f t="shared" si="9"/>
        <v>0</v>
      </c>
      <c r="BL239" s="2" t="s">
        <v>92</v>
      </c>
      <c r="BM239" s="119" t="s">
        <v>275</v>
      </c>
    </row>
    <row r="240" spans="1:65" s="14" customFormat="1" ht="21.6" customHeight="1" x14ac:dyDescent="0.2">
      <c r="A240" s="10"/>
      <c r="B240" s="106"/>
      <c r="C240" s="107" t="s">
        <v>276</v>
      </c>
      <c r="D240" s="107" t="s">
        <v>87</v>
      </c>
      <c r="E240" s="108" t="s">
        <v>277</v>
      </c>
      <c r="F240" s="109" t="s">
        <v>278</v>
      </c>
      <c r="G240" s="110" t="s">
        <v>144</v>
      </c>
      <c r="H240" s="111">
        <v>16</v>
      </c>
      <c r="I240" s="112"/>
      <c r="J240" s="113">
        <f t="shared" si="0"/>
        <v>0</v>
      </c>
      <c r="K240" s="109" t="s">
        <v>10</v>
      </c>
      <c r="L240" s="11"/>
      <c r="M240" s="114" t="s">
        <v>10</v>
      </c>
      <c r="N240" s="115" t="s">
        <v>27</v>
      </c>
      <c r="O240" s="116"/>
      <c r="P240" s="117">
        <f t="shared" si="1"/>
        <v>0</v>
      </c>
      <c r="Q240" s="117">
        <v>0</v>
      </c>
      <c r="R240" s="117">
        <f t="shared" si="2"/>
        <v>0</v>
      </c>
      <c r="S240" s="117">
        <v>0</v>
      </c>
      <c r="T240" s="118">
        <f t="shared" si="3"/>
        <v>0</v>
      </c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R240" s="119" t="s">
        <v>92</v>
      </c>
      <c r="AT240" s="119" t="s">
        <v>87</v>
      </c>
      <c r="AU240" s="119" t="s">
        <v>2</v>
      </c>
      <c r="AY240" s="2" t="s">
        <v>85</v>
      </c>
      <c r="BE240" s="120">
        <f t="shared" si="4"/>
        <v>0</v>
      </c>
      <c r="BF240" s="120">
        <f t="shared" si="5"/>
        <v>0</v>
      </c>
      <c r="BG240" s="120">
        <f t="shared" si="6"/>
        <v>0</v>
      </c>
      <c r="BH240" s="120">
        <f t="shared" si="7"/>
        <v>0</v>
      </c>
      <c r="BI240" s="120">
        <f t="shared" si="8"/>
        <v>0</v>
      </c>
      <c r="BJ240" s="2" t="s">
        <v>83</v>
      </c>
      <c r="BK240" s="120">
        <f t="shared" si="9"/>
        <v>0</v>
      </c>
      <c r="BL240" s="2" t="s">
        <v>92</v>
      </c>
      <c r="BM240" s="119" t="s">
        <v>279</v>
      </c>
    </row>
    <row r="241" spans="1:65" s="14" customFormat="1" ht="21.6" customHeight="1" x14ac:dyDescent="0.2">
      <c r="A241" s="10"/>
      <c r="B241" s="106"/>
      <c r="C241" s="107" t="s">
        <v>280</v>
      </c>
      <c r="D241" s="107" t="s">
        <v>87</v>
      </c>
      <c r="E241" s="108" t="s">
        <v>281</v>
      </c>
      <c r="F241" s="109" t="s">
        <v>282</v>
      </c>
      <c r="G241" s="110" t="s">
        <v>144</v>
      </c>
      <c r="H241" s="111">
        <v>16</v>
      </c>
      <c r="I241" s="112"/>
      <c r="J241" s="113">
        <f t="shared" si="0"/>
        <v>0</v>
      </c>
      <c r="K241" s="109" t="s">
        <v>10</v>
      </c>
      <c r="L241" s="11"/>
      <c r="M241" s="114" t="s">
        <v>10</v>
      </c>
      <c r="N241" s="115" t="s">
        <v>27</v>
      </c>
      <c r="O241" s="116"/>
      <c r="P241" s="117">
        <f t="shared" si="1"/>
        <v>0</v>
      </c>
      <c r="Q241" s="117">
        <v>0</v>
      </c>
      <c r="R241" s="117">
        <f t="shared" si="2"/>
        <v>0</v>
      </c>
      <c r="S241" s="117">
        <v>0</v>
      </c>
      <c r="T241" s="118">
        <f t="shared" si="3"/>
        <v>0</v>
      </c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R241" s="119" t="s">
        <v>92</v>
      </c>
      <c r="AT241" s="119" t="s">
        <v>87</v>
      </c>
      <c r="AU241" s="119" t="s">
        <v>2</v>
      </c>
      <c r="AY241" s="2" t="s">
        <v>85</v>
      </c>
      <c r="BE241" s="120">
        <f t="shared" si="4"/>
        <v>0</v>
      </c>
      <c r="BF241" s="120">
        <f t="shared" si="5"/>
        <v>0</v>
      </c>
      <c r="BG241" s="120">
        <f t="shared" si="6"/>
        <v>0</v>
      </c>
      <c r="BH241" s="120">
        <f t="shared" si="7"/>
        <v>0</v>
      </c>
      <c r="BI241" s="120">
        <f t="shared" si="8"/>
        <v>0</v>
      </c>
      <c r="BJ241" s="2" t="s">
        <v>83</v>
      </c>
      <c r="BK241" s="120">
        <f t="shared" si="9"/>
        <v>0</v>
      </c>
      <c r="BL241" s="2" t="s">
        <v>92</v>
      </c>
      <c r="BM241" s="119" t="s">
        <v>283</v>
      </c>
    </row>
    <row r="242" spans="1:65" s="14" customFormat="1" ht="21.6" customHeight="1" x14ac:dyDescent="0.2">
      <c r="A242" s="10"/>
      <c r="B242" s="106"/>
      <c r="C242" s="107" t="s">
        <v>284</v>
      </c>
      <c r="D242" s="107" t="s">
        <v>87</v>
      </c>
      <c r="E242" s="108" t="s">
        <v>285</v>
      </c>
      <c r="F242" s="109" t="s">
        <v>286</v>
      </c>
      <c r="G242" s="110" t="s">
        <v>144</v>
      </c>
      <c r="H242" s="111">
        <v>16</v>
      </c>
      <c r="I242" s="112"/>
      <c r="J242" s="113">
        <f t="shared" si="0"/>
        <v>0</v>
      </c>
      <c r="K242" s="109" t="s">
        <v>10</v>
      </c>
      <c r="L242" s="11"/>
      <c r="M242" s="114" t="s">
        <v>10</v>
      </c>
      <c r="N242" s="115" t="s">
        <v>27</v>
      </c>
      <c r="O242" s="116"/>
      <c r="P242" s="117">
        <f t="shared" si="1"/>
        <v>0</v>
      </c>
      <c r="Q242" s="117">
        <v>0</v>
      </c>
      <c r="R242" s="117">
        <f t="shared" si="2"/>
        <v>0</v>
      </c>
      <c r="S242" s="117">
        <v>0</v>
      </c>
      <c r="T242" s="118">
        <f t="shared" si="3"/>
        <v>0</v>
      </c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R242" s="119" t="s">
        <v>92</v>
      </c>
      <c r="AT242" s="119" t="s">
        <v>87</v>
      </c>
      <c r="AU242" s="119" t="s">
        <v>2</v>
      </c>
      <c r="AY242" s="2" t="s">
        <v>85</v>
      </c>
      <c r="BE242" s="120">
        <f t="shared" si="4"/>
        <v>0</v>
      </c>
      <c r="BF242" s="120">
        <f t="shared" si="5"/>
        <v>0</v>
      </c>
      <c r="BG242" s="120">
        <f t="shared" si="6"/>
        <v>0</v>
      </c>
      <c r="BH242" s="120">
        <f t="shared" si="7"/>
        <v>0</v>
      </c>
      <c r="BI242" s="120">
        <f t="shared" si="8"/>
        <v>0</v>
      </c>
      <c r="BJ242" s="2" t="s">
        <v>83</v>
      </c>
      <c r="BK242" s="120">
        <f t="shared" si="9"/>
        <v>0</v>
      </c>
      <c r="BL242" s="2" t="s">
        <v>92</v>
      </c>
      <c r="BM242" s="119" t="s">
        <v>287</v>
      </c>
    </row>
    <row r="243" spans="1:65" s="14" customFormat="1" ht="21.6" customHeight="1" x14ac:dyDescent="0.2">
      <c r="A243" s="10"/>
      <c r="B243" s="106"/>
      <c r="C243" s="107" t="s">
        <v>288</v>
      </c>
      <c r="D243" s="107" t="s">
        <v>87</v>
      </c>
      <c r="E243" s="108" t="s">
        <v>289</v>
      </c>
      <c r="F243" s="109" t="s">
        <v>290</v>
      </c>
      <c r="G243" s="110" t="s">
        <v>144</v>
      </c>
      <c r="H243" s="111">
        <v>36</v>
      </c>
      <c r="I243" s="112"/>
      <c r="J243" s="113">
        <f t="shared" si="0"/>
        <v>0</v>
      </c>
      <c r="K243" s="109" t="s">
        <v>10</v>
      </c>
      <c r="L243" s="11"/>
      <c r="M243" s="114" t="s">
        <v>10</v>
      </c>
      <c r="N243" s="115" t="s">
        <v>27</v>
      </c>
      <c r="O243" s="116"/>
      <c r="P243" s="117">
        <f t="shared" si="1"/>
        <v>0</v>
      </c>
      <c r="Q243" s="117">
        <v>0</v>
      </c>
      <c r="R243" s="117">
        <f t="shared" si="2"/>
        <v>0</v>
      </c>
      <c r="S243" s="117">
        <v>0</v>
      </c>
      <c r="T243" s="118">
        <f t="shared" si="3"/>
        <v>0</v>
      </c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R243" s="119" t="s">
        <v>92</v>
      </c>
      <c r="AT243" s="119" t="s">
        <v>87</v>
      </c>
      <c r="AU243" s="119" t="s">
        <v>2</v>
      </c>
      <c r="AY243" s="2" t="s">
        <v>85</v>
      </c>
      <c r="BE243" s="120">
        <f t="shared" si="4"/>
        <v>0</v>
      </c>
      <c r="BF243" s="120">
        <f t="shared" si="5"/>
        <v>0</v>
      </c>
      <c r="BG243" s="120">
        <f t="shared" si="6"/>
        <v>0</v>
      </c>
      <c r="BH243" s="120">
        <f t="shared" si="7"/>
        <v>0</v>
      </c>
      <c r="BI243" s="120">
        <f t="shared" si="8"/>
        <v>0</v>
      </c>
      <c r="BJ243" s="2" t="s">
        <v>83</v>
      </c>
      <c r="BK243" s="120">
        <f t="shared" si="9"/>
        <v>0</v>
      </c>
      <c r="BL243" s="2" t="s">
        <v>92</v>
      </c>
      <c r="BM243" s="119" t="s">
        <v>291</v>
      </c>
    </row>
    <row r="244" spans="1:65" s="14" customFormat="1" ht="21.6" customHeight="1" x14ac:dyDescent="0.2">
      <c r="A244" s="10"/>
      <c r="B244" s="106"/>
      <c r="C244" s="107" t="s">
        <v>292</v>
      </c>
      <c r="D244" s="107" t="s">
        <v>87</v>
      </c>
      <c r="E244" s="108" t="s">
        <v>293</v>
      </c>
      <c r="F244" s="109" t="s">
        <v>294</v>
      </c>
      <c r="G244" s="110" t="s">
        <v>144</v>
      </c>
      <c r="H244" s="111">
        <v>36</v>
      </c>
      <c r="I244" s="112"/>
      <c r="J244" s="113">
        <f t="shared" si="0"/>
        <v>0</v>
      </c>
      <c r="K244" s="109" t="s">
        <v>10</v>
      </c>
      <c r="L244" s="11"/>
      <c r="M244" s="114" t="s">
        <v>10</v>
      </c>
      <c r="N244" s="115" t="s">
        <v>27</v>
      </c>
      <c r="O244" s="116"/>
      <c r="P244" s="117">
        <f t="shared" si="1"/>
        <v>0</v>
      </c>
      <c r="Q244" s="117">
        <v>0</v>
      </c>
      <c r="R244" s="117">
        <f t="shared" si="2"/>
        <v>0</v>
      </c>
      <c r="S244" s="117">
        <v>0</v>
      </c>
      <c r="T244" s="118">
        <f t="shared" si="3"/>
        <v>0</v>
      </c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R244" s="119" t="s">
        <v>92</v>
      </c>
      <c r="AT244" s="119" t="s">
        <v>87</v>
      </c>
      <c r="AU244" s="119" t="s">
        <v>2</v>
      </c>
      <c r="AY244" s="2" t="s">
        <v>85</v>
      </c>
      <c r="BE244" s="120">
        <f t="shared" si="4"/>
        <v>0</v>
      </c>
      <c r="BF244" s="120">
        <f t="shared" si="5"/>
        <v>0</v>
      </c>
      <c r="BG244" s="120">
        <f t="shared" si="6"/>
        <v>0</v>
      </c>
      <c r="BH244" s="120">
        <f t="shared" si="7"/>
        <v>0</v>
      </c>
      <c r="BI244" s="120">
        <f t="shared" si="8"/>
        <v>0</v>
      </c>
      <c r="BJ244" s="2" t="s">
        <v>83</v>
      </c>
      <c r="BK244" s="120">
        <f t="shared" si="9"/>
        <v>0</v>
      </c>
      <c r="BL244" s="2" t="s">
        <v>92</v>
      </c>
      <c r="BM244" s="119" t="s">
        <v>295</v>
      </c>
    </row>
    <row r="245" spans="1:65" s="14" customFormat="1" ht="21.6" customHeight="1" x14ac:dyDescent="0.2">
      <c r="A245" s="10"/>
      <c r="B245" s="106"/>
      <c r="C245" s="107" t="s">
        <v>296</v>
      </c>
      <c r="D245" s="107" t="s">
        <v>87</v>
      </c>
      <c r="E245" s="108" t="s">
        <v>297</v>
      </c>
      <c r="F245" s="109" t="s">
        <v>298</v>
      </c>
      <c r="G245" s="110" t="s">
        <v>144</v>
      </c>
      <c r="H245" s="111">
        <v>8</v>
      </c>
      <c r="I245" s="112"/>
      <c r="J245" s="113">
        <f t="shared" si="0"/>
        <v>0</v>
      </c>
      <c r="K245" s="109" t="s">
        <v>10</v>
      </c>
      <c r="L245" s="11"/>
      <c r="M245" s="114" t="s">
        <v>10</v>
      </c>
      <c r="N245" s="115" t="s">
        <v>27</v>
      </c>
      <c r="O245" s="116"/>
      <c r="P245" s="117">
        <f t="shared" si="1"/>
        <v>0</v>
      </c>
      <c r="Q245" s="117">
        <v>0</v>
      </c>
      <c r="R245" s="117">
        <f t="shared" si="2"/>
        <v>0</v>
      </c>
      <c r="S245" s="117">
        <v>0</v>
      </c>
      <c r="T245" s="118">
        <f t="shared" si="3"/>
        <v>0</v>
      </c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R245" s="119" t="s">
        <v>92</v>
      </c>
      <c r="AT245" s="119" t="s">
        <v>87</v>
      </c>
      <c r="AU245" s="119" t="s">
        <v>2</v>
      </c>
      <c r="AY245" s="2" t="s">
        <v>85</v>
      </c>
      <c r="BE245" s="120">
        <f t="shared" si="4"/>
        <v>0</v>
      </c>
      <c r="BF245" s="120">
        <f t="shared" si="5"/>
        <v>0</v>
      </c>
      <c r="BG245" s="120">
        <f t="shared" si="6"/>
        <v>0</v>
      </c>
      <c r="BH245" s="120">
        <f t="shared" si="7"/>
        <v>0</v>
      </c>
      <c r="BI245" s="120">
        <f t="shared" si="8"/>
        <v>0</v>
      </c>
      <c r="BJ245" s="2" t="s">
        <v>83</v>
      </c>
      <c r="BK245" s="120">
        <f t="shared" si="9"/>
        <v>0</v>
      </c>
      <c r="BL245" s="2" t="s">
        <v>92</v>
      </c>
      <c r="BM245" s="119" t="s">
        <v>299</v>
      </c>
    </row>
    <row r="246" spans="1:65" s="14" customFormat="1" ht="21.6" customHeight="1" x14ac:dyDescent="0.2">
      <c r="A246" s="10"/>
      <c r="B246" s="106"/>
      <c r="C246" s="107" t="s">
        <v>300</v>
      </c>
      <c r="D246" s="107" t="s">
        <v>87</v>
      </c>
      <c r="E246" s="108" t="s">
        <v>301</v>
      </c>
      <c r="F246" s="109" t="s">
        <v>302</v>
      </c>
      <c r="G246" s="110" t="s">
        <v>144</v>
      </c>
      <c r="H246" s="111">
        <v>8</v>
      </c>
      <c r="I246" s="112"/>
      <c r="J246" s="113">
        <f t="shared" si="0"/>
        <v>0</v>
      </c>
      <c r="K246" s="109" t="s">
        <v>10</v>
      </c>
      <c r="L246" s="11"/>
      <c r="M246" s="114" t="s">
        <v>10</v>
      </c>
      <c r="N246" s="115" t="s">
        <v>27</v>
      </c>
      <c r="O246" s="116"/>
      <c r="P246" s="117">
        <f t="shared" si="1"/>
        <v>0</v>
      </c>
      <c r="Q246" s="117">
        <v>0</v>
      </c>
      <c r="R246" s="117">
        <f t="shared" si="2"/>
        <v>0</v>
      </c>
      <c r="S246" s="117">
        <v>0</v>
      </c>
      <c r="T246" s="118">
        <f t="shared" si="3"/>
        <v>0</v>
      </c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R246" s="119" t="s">
        <v>92</v>
      </c>
      <c r="AT246" s="119" t="s">
        <v>87</v>
      </c>
      <c r="AU246" s="119" t="s">
        <v>2</v>
      </c>
      <c r="AY246" s="2" t="s">
        <v>85</v>
      </c>
      <c r="BE246" s="120">
        <f t="shared" si="4"/>
        <v>0</v>
      </c>
      <c r="BF246" s="120">
        <f t="shared" si="5"/>
        <v>0</v>
      </c>
      <c r="BG246" s="120">
        <f t="shared" si="6"/>
        <v>0</v>
      </c>
      <c r="BH246" s="120">
        <f t="shared" si="7"/>
        <v>0</v>
      </c>
      <c r="BI246" s="120">
        <f t="shared" si="8"/>
        <v>0</v>
      </c>
      <c r="BJ246" s="2" t="s">
        <v>83</v>
      </c>
      <c r="BK246" s="120">
        <f t="shared" si="9"/>
        <v>0</v>
      </c>
      <c r="BL246" s="2" t="s">
        <v>92</v>
      </c>
      <c r="BM246" s="119" t="s">
        <v>303</v>
      </c>
    </row>
    <row r="247" spans="1:65" s="14" customFormat="1" ht="21.6" customHeight="1" x14ac:dyDescent="0.2">
      <c r="A247" s="10"/>
      <c r="B247" s="106"/>
      <c r="C247" s="107" t="s">
        <v>304</v>
      </c>
      <c r="D247" s="107" t="s">
        <v>87</v>
      </c>
      <c r="E247" s="108" t="s">
        <v>305</v>
      </c>
      <c r="F247" s="109" t="s">
        <v>306</v>
      </c>
      <c r="G247" s="110" t="s">
        <v>144</v>
      </c>
      <c r="H247" s="111">
        <v>78</v>
      </c>
      <c r="I247" s="112"/>
      <c r="J247" s="113">
        <f t="shared" si="0"/>
        <v>0</v>
      </c>
      <c r="K247" s="109" t="s">
        <v>10</v>
      </c>
      <c r="L247" s="11"/>
      <c r="M247" s="114" t="s">
        <v>10</v>
      </c>
      <c r="N247" s="115" t="s">
        <v>27</v>
      </c>
      <c r="O247" s="116"/>
      <c r="P247" s="117">
        <f t="shared" si="1"/>
        <v>0</v>
      </c>
      <c r="Q247" s="117">
        <v>0</v>
      </c>
      <c r="R247" s="117">
        <f t="shared" si="2"/>
        <v>0</v>
      </c>
      <c r="S247" s="117">
        <v>0</v>
      </c>
      <c r="T247" s="118">
        <f t="shared" si="3"/>
        <v>0</v>
      </c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R247" s="119" t="s">
        <v>92</v>
      </c>
      <c r="AT247" s="119" t="s">
        <v>87</v>
      </c>
      <c r="AU247" s="119" t="s">
        <v>2</v>
      </c>
      <c r="AY247" s="2" t="s">
        <v>85</v>
      </c>
      <c r="BE247" s="120">
        <f t="shared" si="4"/>
        <v>0</v>
      </c>
      <c r="BF247" s="120">
        <f t="shared" si="5"/>
        <v>0</v>
      </c>
      <c r="BG247" s="120">
        <f t="shared" si="6"/>
        <v>0</v>
      </c>
      <c r="BH247" s="120">
        <f t="shared" si="7"/>
        <v>0</v>
      </c>
      <c r="BI247" s="120">
        <f t="shared" si="8"/>
        <v>0</v>
      </c>
      <c r="BJ247" s="2" t="s">
        <v>83</v>
      </c>
      <c r="BK247" s="120">
        <f t="shared" si="9"/>
        <v>0</v>
      </c>
      <c r="BL247" s="2" t="s">
        <v>92</v>
      </c>
      <c r="BM247" s="119" t="s">
        <v>307</v>
      </c>
    </row>
    <row r="248" spans="1:65" s="130" customFormat="1" x14ac:dyDescent="0.2">
      <c r="B248" s="131"/>
      <c r="D248" s="123" t="s">
        <v>94</v>
      </c>
      <c r="E248" s="132" t="s">
        <v>10</v>
      </c>
      <c r="F248" s="133" t="s">
        <v>308</v>
      </c>
      <c r="H248" s="134">
        <v>48</v>
      </c>
      <c r="I248" s="135"/>
      <c r="L248" s="131"/>
      <c r="M248" s="136"/>
      <c r="N248" s="137"/>
      <c r="O248" s="137"/>
      <c r="P248" s="137"/>
      <c r="Q248" s="137"/>
      <c r="R248" s="137"/>
      <c r="S248" s="137"/>
      <c r="T248" s="138"/>
      <c r="AT248" s="132" t="s">
        <v>94</v>
      </c>
      <c r="AU248" s="132" t="s">
        <v>2</v>
      </c>
      <c r="AV248" s="130" t="s">
        <v>2</v>
      </c>
      <c r="AW248" s="130" t="s">
        <v>96</v>
      </c>
      <c r="AX248" s="130" t="s">
        <v>84</v>
      </c>
      <c r="AY248" s="132" t="s">
        <v>85</v>
      </c>
    </row>
    <row r="249" spans="1:65" s="130" customFormat="1" x14ac:dyDescent="0.2">
      <c r="B249" s="131"/>
      <c r="D249" s="123" t="s">
        <v>94</v>
      </c>
      <c r="E249" s="132" t="s">
        <v>10</v>
      </c>
      <c r="F249" s="133" t="s">
        <v>309</v>
      </c>
      <c r="H249" s="134">
        <v>30</v>
      </c>
      <c r="I249" s="135"/>
      <c r="L249" s="131"/>
      <c r="M249" s="136"/>
      <c r="N249" s="137"/>
      <c r="O249" s="137"/>
      <c r="P249" s="137"/>
      <c r="Q249" s="137"/>
      <c r="R249" s="137"/>
      <c r="S249" s="137"/>
      <c r="T249" s="138"/>
      <c r="AT249" s="132" t="s">
        <v>94</v>
      </c>
      <c r="AU249" s="132" t="s">
        <v>2</v>
      </c>
      <c r="AV249" s="130" t="s">
        <v>2</v>
      </c>
      <c r="AW249" s="130" t="s">
        <v>96</v>
      </c>
      <c r="AX249" s="130" t="s">
        <v>84</v>
      </c>
      <c r="AY249" s="132" t="s">
        <v>85</v>
      </c>
    </row>
    <row r="250" spans="1:65" s="139" customFormat="1" x14ac:dyDescent="0.2">
      <c r="B250" s="140"/>
      <c r="D250" s="123" t="s">
        <v>94</v>
      </c>
      <c r="E250" s="141" t="s">
        <v>10</v>
      </c>
      <c r="F250" s="142" t="s">
        <v>100</v>
      </c>
      <c r="H250" s="143">
        <v>78</v>
      </c>
      <c r="I250" s="144"/>
      <c r="L250" s="140"/>
      <c r="M250" s="145"/>
      <c r="N250" s="146"/>
      <c r="O250" s="146"/>
      <c r="P250" s="146"/>
      <c r="Q250" s="146"/>
      <c r="R250" s="146"/>
      <c r="S250" s="146"/>
      <c r="T250" s="147"/>
      <c r="AT250" s="141" t="s">
        <v>94</v>
      </c>
      <c r="AU250" s="141" t="s">
        <v>2</v>
      </c>
      <c r="AV250" s="139" t="s">
        <v>92</v>
      </c>
      <c r="AW250" s="139" t="s">
        <v>96</v>
      </c>
      <c r="AX250" s="139" t="s">
        <v>83</v>
      </c>
      <c r="AY250" s="141" t="s">
        <v>85</v>
      </c>
    </row>
    <row r="251" spans="1:65" s="14" customFormat="1" ht="21.6" customHeight="1" x14ac:dyDescent="0.2">
      <c r="A251" s="10"/>
      <c r="B251" s="106"/>
      <c r="C251" s="107" t="s">
        <v>310</v>
      </c>
      <c r="D251" s="107" t="s">
        <v>87</v>
      </c>
      <c r="E251" s="108" t="s">
        <v>311</v>
      </c>
      <c r="F251" s="109" t="s">
        <v>312</v>
      </c>
      <c r="G251" s="110" t="s">
        <v>144</v>
      </c>
      <c r="H251" s="111">
        <v>156</v>
      </c>
      <c r="I251" s="112"/>
      <c r="J251" s="113">
        <f>ROUND(I251*H251,2)</f>
        <v>0</v>
      </c>
      <c r="K251" s="109" t="s">
        <v>10</v>
      </c>
      <c r="L251" s="11"/>
      <c r="M251" s="114" t="s">
        <v>10</v>
      </c>
      <c r="N251" s="115" t="s">
        <v>27</v>
      </c>
      <c r="O251" s="116"/>
      <c r="P251" s="117">
        <f>O251*H251</f>
        <v>0</v>
      </c>
      <c r="Q251" s="117">
        <v>0</v>
      </c>
      <c r="R251" s="117">
        <f>Q251*H251</f>
        <v>0</v>
      </c>
      <c r="S251" s="117">
        <v>0</v>
      </c>
      <c r="T251" s="118">
        <f>S251*H251</f>
        <v>0</v>
      </c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R251" s="119" t="s">
        <v>92</v>
      </c>
      <c r="AT251" s="119" t="s">
        <v>87</v>
      </c>
      <c r="AU251" s="119" t="s">
        <v>2</v>
      </c>
      <c r="AY251" s="2" t="s">
        <v>85</v>
      </c>
      <c r="BE251" s="120">
        <f>IF(N251="základní",J251,0)</f>
        <v>0</v>
      </c>
      <c r="BF251" s="120">
        <f>IF(N251="snížená",J251,0)</f>
        <v>0</v>
      </c>
      <c r="BG251" s="120">
        <f>IF(N251="zákl. přenesená",J251,0)</f>
        <v>0</v>
      </c>
      <c r="BH251" s="120">
        <f>IF(N251="sníž. přenesená",J251,0)</f>
        <v>0</v>
      </c>
      <c r="BI251" s="120">
        <f>IF(N251="nulová",J251,0)</f>
        <v>0</v>
      </c>
      <c r="BJ251" s="2" t="s">
        <v>83</v>
      </c>
      <c r="BK251" s="120">
        <f>ROUND(I251*H251,2)</f>
        <v>0</v>
      </c>
      <c r="BL251" s="2" t="s">
        <v>92</v>
      </c>
      <c r="BM251" s="119" t="s">
        <v>313</v>
      </c>
    </row>
    <row r="252" spans="1:65" s="130" customFormat="1" x14ac:dyDescent="0.2">
      <c r="B252" s="131"/>
      <c r="D252" s="123" t="s">
        <v>94</v>
      </c>
      <c r="E252" s="132" t="s">
        <v>10</v>
      </c>
      <c r="F252" s="133" t="s">
        <v>314</v>
      </c>
      <c r="H252" s="134">
        <v>96</v>
      </c>
      <c r="I252" s="135"/>
      <c r="L252" s="131"/>
      <c r="M252" s="136"/>
      <c r="N252" s="137"/>
      <c r="O252" s="137"/>
      <c r="P252" s="137"/>
      <c r="Q252" s="137"/>
      <c r="R252" s="137"/>
      <c r="S252" s="137"/>
      <c r="T252" s="138"/>
      <c r="AT252" s="132" t="s">
        <v>94</v>
      </c>
      <c r="AU252" s="132" t="s">
        <v>2</v>
      </c>
      <c r="AV252" s="130" t="s">
        <v>2</v>
      </c>
      <c r="AW252" s="130" t="s">
        <v>96</v>
      </c>
      <c r="AX252" s="130" t="s">
        <v>84</v>
      </c>
      <c r="AY252" s="132" t="s">
        <v>85</v>
      </c>
    </row>
    <row r="253" spans="1:65" s="130" customFormat="1" x14ac:dyDescent="0.2">
      <c r="B253" s="131"/>
      <c r="D253" s="123" t="s">
        <v>94</v>
      </c>
      <c r="E253" s="132" t="s">
        <v>10</v>
      </c>
      <c r="F253" s="133" t="s">
        <v>315</v>
      </c>
      <c r="H253" s="134">
        <v>60</v>
      </c>
      <c r="I253" s="135"/>
      <c r="L253" s="131"/>
      <c r="M253" s="136"/>
      <c r="N253" s="137"/>
      <c r="O253" s="137"/>
      <c r="P253" s="137"/>
      <c r="Q253" s="137"/>
      <c r="R253" s="137"/>
      <c r="S253" s="137"/>
      <c r="T253" s="138"/>
      <c r="AT253" s="132" t="s">
        <v>94</v>
      </c>
      <c r="AU253" s="132" t="s">
        <v>2</v>
      </c>
      <c r="AV253" s="130" t="s">
        <v>2</v>
      </c>
      <c r="AW253" s="130" t="s">
        <v>96</v>
      </c>
      <c r="AX253" s="130" t="s">
        <v>84</v>
      </c>
      <c r="AY253" s="132" t="s">
        <v>85</v>
      </c>
    </row>
    <row r="254" spans="1:65" s="139" customFormat="1" x14ac:dyDescent="0.2">
      <c r="B254" s="140"/>
      <c r="D254" s="123" t="s">
        <v>94</v>
      </c>
      <c r="E254" s="141" t="s">
        <v>10</v>
      </c>
      <c r="F254" s="142" t="s">
        <v>100</v>
      </c>
      <c r="H254" s="143">
        <v>156</v>
      </c>
      <c r="I254" s="144"/>
      <c r="L254" s="140"/>
      <c r="M254" s="145"/>
      <c r="N254" s="146"/>
      <c r="O254" s="146"/>
      <c r="P254" s="146"/>
      <c r="Q254" s="146"/>
      <c r="R254" s="146"/>
      <c r="S254" s="146"/>
      <c r="T254" s="147"/>
      <c r="AT254" s="141" t="s">
        <v>94</v>
      </c>
      <c r="AU254" s="141" t="s">
        <v>2</v>
      </c>
      <c r="AV254" s="139" t="s">
        <v>92</v>
      </c>
      <c r="AW254" s="139" t="s">
        <v>96</v>
      </c>
      <c r="AX254" s="139" t="s">
        <v>83</v>
      </c>
      <c r="AY254" s="141" t="s">
        <v>85</v>
      </c>
    </row>
    <row r="255" spans="1:65" s="14" customFormat="1" ht="21.6" customHeight="1" x14ac:dyDescent="0.2">
      <c r="A255" s="10"/>
      <c r="B255" s="106"/>
      <c r="C255" s="107" t="s">
        <v>316</v>
      </c>
      <c r="D255" s="107" t="s">
        <v>87</v>
      </c>
      <c r="E255" s="108" t="s">
        <v>317</v>
      </c>
      <c r="F255" s="109" t="s">
        <v>318</v>
      </c>
      <c r="G255" s="110" t="s">
        <v>144</v>
      </c>
      <c r="H255" s="111">
        <v>744</v>
      </c>
      <c r="I255" s="112"/>
      <c r="J255" s="113">
        <f>ROUND(I255*H255,2)</f>
        <v>0</v>
      </c>
      <c r="K255" s="109" t="s">
        <v>10</v>
      </c>
      <c r="L255" s="11"/>
      <c r="M255" s="114" t="s">
        <v>10</v>
      </c>
      <c r="N255" s="115" t="s">
        <v>27</v>
      </c>
      <c r="O255" s="116"/>
      <c r="P255" s="117">
        <f>O255*H255</f>
        <v>0</v>
      </c>
      <c r="Q255" s="117">
        <v>0</v>
      </c>
      <c r="R255" s="117">
        <f>Q255*H255</f>
        <v>0</v>
      </c>
      <c r="S255" s="117">
        <v>0</v>
      </c>
      <c r="T255" s="118">
        <f>S255*H255</f>
        <v>0</v>
      </c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R255" s="119" t="s">
        <v>92</v>
      </c>
      <c r="AT255" s="119" t="s">
        <v>87</v>
      </c>
      <c r="AU255" s="119" t="s">
        <v>2</v>
      </c>
      <c r="AY255" s="2" t="s">
        <v>85</v>
      </c>
      <c r="BE255" s="120">
        <f>IF(N255="základní",J255,0)</f>
        <v>0</v>
      </c>
      <c r="BF255" s="120">
        <f>IF(N255="snížená",J255,0)</f>
        <v>0</v>
      </c>
      <c r="BG255" s="120">
        <f>IF(N255="zákl. přenesená",J255,0)</f>
        <v>0</v>
      </c>
      <c r="BH255" s="120">
        <f>IF(N255="sníž. přenesená",J255,0)</f>
        <v>0</v>
      </c>
      <c r="BI255" s="120">
        <f>IF(N255="nulová",J255,0)</f>
        <v>0</v>
      </c>
      <c r="BJ255" s="2" t="s">
        <v>83</v>
      </c>
      <c r="BK255" s="120">
        <f>ROUND(I255*H255,2)</f>
        <v>0</v>
      </c>
      <c r="BL255" s="2" t="s">
        <v>92</v>
      </c>
      <c r="BM255" s="119" t="s">
        <v>319</v>
      </c>
    </row>
    <row r="256" spans="1:65" s="130" customFormat="1" x14ac:dyDescent="0.2">
      <c r="B256" s="131"/>
      <c r="D256" s="123" t="s">
        <v>94</v>
      </c>
      <c r="E256" s="132" t="s">
        <v>10</v>
      </c>
      <c r="F256" s="133" t="s">
        <v>320</v>
      </c>
      <c r="H256" s="134">
        <v>384</v>
      </c>
      <c r="I256" s="135"/>
      <c r="L256" s="131"/>
      <c r="M256" s="136"/>
      <c r="N256" s="137"/>
      <c r="O256" s="137"/>
      <c r="P256" s="137"/>
      <c r="Q256" s="137"/>
      <c r="R256" s="137"/>
      <c r="S256" s="137"/>
      <c r="T256" s="138"/>
      <c r="AT256" s="132" t="s">
        <v>94</v>
      </c>
      <c r="AU256" s="132" t="s">
        <v>2</v>
      </c>
      <c r="AV256" s="130" t="s">
        <v>2</v>
      </c>
      <c r="AW256" s="130" t="s">
        <v>96</v>
      </c>
      <c r="AX256" s="130" t="s">
        <v>84</v>
      </c>
      <c r="AY256" s="132" t="s">
        <v>85</v>
      </c>
    </row>
    <row r="257" spans="1:65" s="130" customFormat="1" x14ac:dyDescent="0.2">
      <c r="B257" s="131"/>
      <c r="D257" s="123" t="s">
        <v>94</v>
      </c>
      <c r="E257" s="132" t="s">
        <v>10</v>
      </c>
      <c r="F257" s="133" t="s">
        <v>321</v>
      </c>
      <c r="H257" s="134">
        <v>360</v>
      </c>
      <c r="I257" s="135"/>
      <c r="L257" s="131"/>
      <c r="M257" s="136"/>
      <c r="N257" s="137"/>
      <c r="O257" s="137"/>
      <c r="P257" s="137"/>
      <c r="Q257" s="137"/>
      <c r="R257" s="137"/>
      <c r="S257" s="137"/>
      <c r="T257" s="138"/>
      <c r="AT257" s="132" t="s">
        <v>94</v>
      </c>
      <c r="AU257" s="132" t="s">
        <v>2</v>
      </c>
      <c r="AV257" s="130" t="s">
        <v>2</v>
      </c>
      <c r="AW257" s="130" t="s">
        <v>96</v>
      </c>
      <c r="AX257" s="130" t="s">
        <v>84</v>
      </c>
      <c r="AY257" s="132" t="s">
        <v>85</v>
      </c>
    </row>
    <row r="258" spans="1:65" s="139" customFormat="1" x14ac:dyDescent="0.2">
      <c r="B258" s="140"/>
      <c r="D258" s="123" t="s">
        <v>94</v>
      </c>
      <c r="E258" s="141" t="s">
        <v>10</v>
      </c>
      <c r="F258" s="142" t="s">
        <v>100</v>
      </c>
      <c r="H258" s="143">
        <v>744</v>
      </c>
      <c r="I258" s="144"/>
      <c r="L258" s="140"/>
      <c r="M258" s="145"/>
      <c r="N258" s="146"/>
      <c r="O258" s="146"/>
      <c r="P258" s="146"/>
      <c r="Q258" s="146"/>
      <c r="R258" s="146"/>
      <c r="S258" s="146"/>
      <c r="T258" s="147"/>
      <c r="AT258" s="141" t="s">
        <v>94</v>
      </c>
      <c r="AU258" s="141" t="s">
        <v>2</v>
      </c>
      <c r="AV258" s="139" t="s">
        <v>92</v>
      </c>
      <c r="AW258" s="139" t="s">
        <v>96</v>
      </c>
      <c r="AX258" s="139" t="s">
        <v>83</v>
      </c>
      <c r="AY258" s="141" t="s">
        <v>85</v>
      </c>
    </row>
    <row r="259" spans="1:65" s="14" customFormat="1" ht="21.6" customHeight="1" x14ac:dyDescent="0.2">
      <c r="A259" s="10"/>
      <c r="B259" s="106"/>
      <c r="C259" s="107" t="s">
        <v>322</v>
      </c>
      <c r="D259" s="107" t="s">
        <v>87</v>
      </c>
      <c r="E259" s="108" t="s">
        <v>323</v>
      </c>
      <c r="F259" s="109" t="s">
        <v>324</v>
      </c>
      <c r="G259" s="110" t="s">
        <v>144</v>
      </c>
      <c r="H259" s="111">
        <v>468</v>
      </c>
      <c r="I259" s="112"/>
      <c r="J259" s="113">
        <f>ROUND(I259*H259,2)</f>
        <v>0</v>
      </c>
      <c r="K259" s="109" t="s">
        <v>10</v>
      </c>
      <c r="L259" s="11"/>
      <c r="M259" s="114" t="s">
        <v>10</v>
      </c>
      <c r="N259" s="115" t="s">
        <v>27</v>
      </c>
      <c r="O259" s="116"/>
      <c r="P259" s="117">
        <f>O259*H259</f>
        <v>0</v>
      </c>
      <c r="Q259" s="117">
        <v>0</v>
      </c>
      <c r="R259" s="117">
        <f>Q259*H259</f>
        <v>0</v>
      </c>
      <c r="S259" s="117">
        <v>0</v>
      </c>
      <c r="T259" s="118">
        <f>S259*H259</f>
        <v>0</v>
      </c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R259" s="119" t="s">
        <v>92</v>
      </c>
      <c r="AT259" s="119" t="s">
        <v>87</v>
      </c>
      <c r="AU259" s="119" t="s">
        <v>2</v>
      </c>
      <c r="AY259" s="2" t="s">
        <v>85</v>
      </c>
      <c r="BE259" s="120">
        <f>IF(N259="základní",J259,0)</f>
        <v>0</v>
      </c>
      <c r="BF259" s="120">
        <f>IF(N259="snížená",J259,0)</f>
        <v>0</v>
      </c>
      <c r="BG259" s="120">
        <f>IF(N259="zákl. přenesená",J259,0)</f>
        <v>0</v>
      </c>
      <c r="BH259" s="120">
        <f>IF(N259="sníž. přenesená",J259,0)</f>
        <v>0</v>
      </c>
      <c r="BI259" s="120">
        <f>IF(N259="nulová",J259,0)</f>
        <v>0</v>
      </c>
      <c r="BJ259" s="2" t="s">
        <v>83</v>
      </c>
      <c r="BK259" s="120">
        <f>ROUND(I259*H259,2)</f>
        <v>0</v>
      </c>
      <c r="BL259" s="2" t="s">
        <v>92</v>
      </c>
      <c r="BM259" s="119" t="s">
        <v>325</v>
      </c>
    </row>
    <row r="260" spans="1:65" s="130" customFormat="1" x14ac:dyDescent="0.2">
      <c r="B260" s="131"/>
      <c r="D260" s="123" t="s">
        <v>94</v>
      </c>
      <c r="E260" s="132" t="s">
        <v>10</v>
      </c>
      <c r="F260" s="133" t="s">
        <v>326</v>
      </c>
      <c r="H260" s="134">
        <v>276</v>
      </c>
      <c r="I260" s="135"/>
      <c r="L260" s="131"/>
      <c r="M260" s="136"/>
      <c r="N260" s="137"/>
      <c r="O260" s="137"/>
      <c r="P260" s="137"/>
      <c r="Q260" s="137"/>
      <c r="R260" s="137"/>
      <c r="S260" s="137"/>
      <c r="T260" s="138"/>
      <c r="AT260" s="132" t="s">
        <v>94</v>
      </c>
      <c r="AU260" s="132" t="s">
        <v>2</v>
      </c>
      <c r="AV260" s="130" t="s">
        <v>2</v>
      </c>
      <c r="AW260" s="130" t="s">
        <v>96</v>
      </c>
      <c r="AX260" s="130" t="s">
        <v>84</v>
      </c>
      <c r="AY260" s="132" t="s">
        <v>85</v>
      </c>
    </row>
    <row r="261" spans="1:65" s="130" customFormat="1" x14ac:dyDescent="0.2">
      <c r="B261" s="131"/>
      <c r="D261" s="123" t="s">
        <v>94</v>
      </c>
      <c r="E261" s="132" t="s">
        <v>10</v>
      </c>
      <c r="F261" s="133" t="s">
        <v>327</v>
      </c>
      <c r="H261" s="134">
        <v>192</v>
      </c>
      <c r="I261" s="135"/>
      <c r="L261" s="131"/>
      <c r="M261" s="136"/>
      <c r="N261" s="137"/>
      <c r="O261" s="137"/>
      <c r="P261" s="137"/>
      <c r="Q261" s="137"/>
      <c r="R261" s="137"/>
      <c r="S261" s="137"/>
      <c r="T261" s="138"/>
      <c r="AT261" s="132" t="s">
        <v>94</v>
      </c>
      <c r="AU261" s="132" t="s">
        <v>2</v>
      </c>
      <c r="AV261" s="130" t="s">
        <v>2</v>
      </c>
      <c r="AW261" s="130" t="s">
        <v>96</v>
      </c>
      <c r="AX261" s="130" t="s">
        <v>84</v>
      </c>
      <c r="AY261" s="132" t="s">
        <v>85</v>
      </c>
    </row>
    <row r="262" spans="1:65" s="139" customFormat="1" x14ac:dyDescent="0.2">
      <c r="B262" s="140"/>
      <c r="D262" s="123" t="s">
        <v>94</v>
      </c>
      <c r="E262" s="141" t="s">
        <v>10</v>
      </c>
      <c r="F262" s="142" t="s">
        <v>100</v>
      </c>
      <c r="H262" s="143">
        <v>468</v>
      </c>
      <c r="I262" s="144"/>
      <c r="L262" s="140"/>
      <c r="M262" s="145"/>
      <c r="N262" s="146"/>
      <c r="O262" s="146"/>
      <c r="P262" s="146"/>
      <c r="Q262" s="146"/>
      <c r="R262" s="146"/>
      <c r="S262" s="146"/>
      <c r="T262" s="147"/>
      <c r="AT262" s="141" t="s">
        <v>94</v>
      </c>
      <c r="AU262" s="141" t="s">
        <v>2</v>
      </c>
      <c r="AV262" s="139" t="s">
        <v>92</v>
      </c>
      <c r="AW262" s="139" t="s">
        <v>96</v>
      </c>
      <c r="AX262" s="139" t="s">
        <v>83</v>
      </c>
      <c r="AY262" s="141" t="s">
        <v>85</v>
      </c>
    </row>
    <row r="263" spans="1:65" s="92" customFormat="1" ht="22.9" customHeight="1" x14ac:dyDescent="0.2">
      <c r="B263" s="93"/>
      <c r="D263" s="94" t="s">
        <v>81</v>
      </c>
      <c r="E263" s="104" t="s">
        <v>105</v>
      </c>
      <c r="F263" s="104" t="s">
        <v>328</v>
      </c>
      <c r="I263" s="96"/>
      <c r="J263" s="105">
        <f>BK263</f>
        <v>0</v>
      </c>
      <c r="L263" s="93"/>
      <c r="M263" s="98"/>
      <c r="N263" s="99"/>
      <c r="O263" s="99"/>
      <c r="P263" s="100">
        <f>SUM(P264:P510)</f>
        <v>0</v>
      </c>
      <c r="Q263" s="99"/>
      <c r="R263" s="100">
        <f>SUM(R264:R510)</f>
        <v>845.30878724000013</v>
      </c>
      <c r="S263" s="99"/>
      <c r="T263" s="101">
        <f>SUM(T264:T510)</f>
        <v>0</v>
      </c>
      <c r="AR263" s="94" t="s">
        <v>83</v>
      </c>
      <c r="AT263" s="102" t="s">
        <v>81</v>
      </c>
      <c r="AU263" s="102" t="s">
        <v>83</v>
      </c>
      <c r="AY263" s="94" t="s">
        <v>85</v>
      </c>
      <c r="BK263" s="103">
        <f>SUM(BK264:BK510)</f>
        <v>0</v>
      </c>
    </row>
    <row r="264" spans="1:65" s="14" customFormat="1" ht="32.450000000000003" customHeight="1" x14ac:dyDescent="0.2">
      <c r="A264" s="10"/>
      <c r="B264" s="106"/>
      <c r="C264" s="107" t="s">
        <v>329</v>
      </c>
      <c r="D264" s="107" t="s">
        <v>87</v>
      </c>
      <c r="E264" s="108" t="s">
        <v>330</v>
      </c>
      <c r="F264" s="109" t="s">
        <v>331</v>
      </c>
      <c r="G264" s="110" t="s">
        <v>90</v>
      </c>
      <c r="H264" s="111">
        <v>13.237</v>
      </c>
      <c r="I264" s="112"/>
      <c r="J264" s="113">
        <f>ROUND(I264*H264,2)</f>
        <v>0</v>
      </c>
      <c r="K264" s="109" t="s">
        <v>91</v>
      </c>
      <c r="L264" s="11"/>
      <c r="M264" s="114" t="s">
        <v>10</v>
      </c>
      <c r="N264" s="115" t="s">
        <v>27</v>
      </c>
      <c r="O264" s="116"/>
      <c r="P264" s="117">
        <f>O264*H264</f>
        <v>0</v>
      </c>
      <c r="Q264" s="117">
        <v>2.45329</v>
      </c>
      <c r="R264" s="117">
        <f>Q264*H264</f>
        <v>32.474199730000002</v>
      </c>
      <c r="S264" s="117">
        <v>0</v>
      </c>
      <c r="T264" s="118">
        <f>S264*H264</f>
        <v>0</v>
      </c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R264" s="119" t="s">
        <v>92</v>
      </c>
      <c r="AT264" s="119" t="s">
        <v>87</v>
      </c>
      <c r="AU264" s="119" t="s">
        <v>2</v>
      </c>
      <c r="AY264" s="2" t="s">
        <v>85</v>
      </c>
      <c r="BE264" s="120">
        <f>IF(N264="základní",J264,0)</f>
        <v>0</v>
      </c>
      <c r="BF264" s="120">
        <f>IF(N264="snížená",J264,0)</f>
        <v>0</v>
      </c>
      <c r="BG264" s="120">
        <f>IF(N264="zákl. přenesená",J264,0)</f>
        <v>0</v>
      </c>
      <c r="BH264" s="120">
        <f>IF(N264="sníž. přenesená",J264,0)</f>
        <v>0</v>
      </c>
      <c r="BI264" s="120">
        <f>IF(N264="nulová",J264,0)</f>
        <v>0</v>
      </c>
      <c r="BJ264" s="2" t="s">
        <v>83</v>
      </c>
      <c r="BK264" s="120">
        <f>ROUND(I264*H264,2)</f>
        <v>0</v>
      </c>
      <c r="BL264" s="2" t="s">
        <v>92</v>
      </c>
      <c r="BM264" s="119" t="s">
        <v>332</v>
      </c>
    </row>
    <row r="265" spans="1:65" s="121" customFormat="1" x14ac:dyDescent="0.2">
      <c r="B265" s="122"/>
      <c r="D265" s="123" t="s">
        <v>94</v>
      </c>
      <c r="E265" s="124" t="s">
        <v>10</v>
      </c>
      <c r="F265" s="125" t="s">
        <v>333</v>
      </c>
      <c r="H265" s="124" t="s">
        <v>10</v>
      </c>
      <c r="I265" s="126"/>
      <c r="L265" s="122"/>
      <c r="M265" s="127"/>
      <c r="N265" s="128"/>
      <c r="O265" s="128"/>
      <c r="P265" s="128"/>
      <c r="Q265" s="128"/>
      <c r="R265" s="128"/>
      <c r="S265" s="128"/>
      <c r="T265" s="129"/>
      <c r="AT265" s="124" t="s">
        <v>94</v>
      </c>
      <c r="AU265" s="124" t="s">
        <v>2</v>
      </c>
      <c r="AV265" s="121" t="s">
        <v>83</v>
      </c>
      <c r="AW265" s="121" t="s">
        <v>96</v>
      </c>
      <c r="AX265" s="121" t="s">
        <v>84</v>
      </c>
      <c r="AY265" s="124" t="s">
        <v>85</v>
      </c>
    </row>
    <row r="266" spans="1:65" s="121" customFormat="1" x14ac:dyDescent="0.2">
      <c r="B266" s="122"/>
      <c r="D266" s="123" t="s">
        <v>94</v>
      </c>
      <c r="E266" s="124" t="s">
        <v>10</v>
      </c>
      <c r="F266" s="125" t="s">
        <v>334</v>
      </c>
      <c r="H266" s="124" t="s">
        <v>10</v>
      </c>
      <c r="I266" s="126"/>
      <c r="L266" s="122"/>
      <c r="M266" s="127"/>
      <c r="N266" s="128"/>
      <c r="O266" s="128"/>
      <c r="P266" s="128"/>
      <c r="Q266" s="128"/>
      <c r="R266" s="128"/>
      <c r="S266" s="128"/>
      <c r="T266" s="129"/>
      <c r="AT266" s="124" t="s">
        <v>94</v>
      </c>
      <c r="AU266" s="124" t="s">
        <v>2</v>
      </c>
      <c r="AV266" s="121" t="s">
        <v>83</v>
      </c>
      <c r="AW266" s="121" t="s">
        <v>96</v>
      </c>
      <c r="AX266" s="121" t="s">
        <v>84</v>
      </c>
      <c r="AY266" s="124" t="s">
        <v>85</v>
      </c>
    </row>
    <row r="267" spans="1:65" s="121" customFormat="1" x14ac:dyDescent="0.2">
      <c r="B267" s="122"/>
      <c r="D267" s="123" t="s">
        <v>94</v>
      </c>
      <c r="E267" s="124" t="s">
        <v>10</v>
      </c>
      <c r="F267" s="125" t="s">
        <v>335</v>
      </c>
      <c r="H267" s="124" t="s">
        <v>10</v>
      </c>
      <c r="I267" s="126"/>
      <c r="L267" s="122"/>
      <c r="M267" s="127"/>
      <c r="N267" s="128"/>
      <c r="O267" s="128"/>
      <c r="P267" s="128"/>
      <c r="Q267" s="128"/>
      <c r="R267" s="128"/>
      <c r="S267" s="128"/>
      <c r="T267" s="129"/>
      <c r="AT267" s="124" t="s">
        <v>94</v>
      </c>
      <c r="AU267" s="124" t="s">
        <v>2</v>
      </c>
      <c r="AV267" s="121" t="s">
        <v>83</v>
      </c>
      <c r="AW267" s="121" t="s">
        <v>96</v>
      </c>
      <c r="AX267" s="121" t="s">
        <v>84</v>
      </c>
      <c r="AY267" s="124" t="s">
        <v>85</v>
      </c>
    </row>
    <row r="268" spans="1:65" s="130" customFormat="1" x14ac:dyDescent="0.2">
      <c r="B268" s="131"/>
      <c r="D268" s="123" t="s">
        <v>94</v>
      </c>
      <c r="E268" s="132" t="s">
        <v>10</v>
      </c>
      <c r="F268" s="133" t="s">
        <v>336</v>
      </c>
      <c r="H268" s="134">
        <v>13.237</v>
      </c>
      <c r="I268" s="135"/>
      <c r="L268" s="131"/>
      <c r="M268" s="136"/>
      <c r="N268" s="137"/>
      <c r="O268" s="137"/>
      <c r="P268" s="137"/>
      <c r="Q268" s="137"/>
      <c r="R268" s="137"/>
      <c r="S268" s="137"/>
      <c r="T268" s="138"/>
      <c r="AT268" s="132" t="s">
        <v>94</v>
      </c>
      <c r="AU268" s="132" t="s">
        <v>2</v>
      </c>
      <c r="AV268" s="130" t="s">
        <v>2</v>
      </c>
      <c r="AW268" s="130" t="s">
        <v>96</v>
      </c>
      <c r="AX268" s="130" t="s">
        <v>83</v>
      </c>
      <c r="AY268" s="132" t="s">
        <v>85</v>
      </c>
    </row>
    <row r="269" spans="1:65" s="14" customFormat="1" ht="32.450000000000003" customHeight="1" x14ac:dyDescent="0.2">
      <c r="A269" s="10"/>
      <c r="B269" s="106"/>
      <c r="C269" s="107" t="s">
        <v>337</v>
      </c>
      <c r="D269" s="107" t="s">
        <v>87</v>
      </c>
      <c r="E269" s="108" t="s">
        <v>338</v>
      </c>
      <c r="F269" s="109" t="s">
        <v>339</v>
      </c>
      <c r="G269" s="110" t="s">
        <v>90</v>
      </c>
      <c r="H269" s="111">
        <v>217.399</v>
      </c>
      <c r="I269" s="112"/>
      <c r="J269" s="113">
        <f>ROUND(I269*H269,2)</f>
        <v>0</v>
      </c>
      <c r="K269" s="109" t="s">
        <v>91</v>
      </c>
      <c r="L269" s="11"/>
      <c r="M269" s="114" t="s">
        <v>10</v>
      </c>
      <c r="N269" s="115" t="s">
        <v>27</v>
      </c>
      <c r="O269" s="116"/>
      <c r="P269" s="117">
        <f>O269*H269</f>
        <v>0</v>
      </c>
      <c r="Q269" s="117">
        <v>2.45329</v>
      </c>
      <c r="R269" s="117">
        <f>Q269*H269</f>
        <v>533.34279271000003</v>
      </c>
      <c r="S269" s="117">
        <v>0</v>
      </c>
      <c r="T269" s="118">
        <f>S269*H269</f>
        <v>0</v>
      </c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R269" s="119" t="s">
        <v>92</v>
      </c>
      <c r="AT269" s="119" t="s">
        <v>87</v>
      </c>
      <c r="AU269" s="119" t="s">
        <v>2</v>
      </c>
      <c r="AY269" s="2" t="s">
        <v>85</v>
      </c>
      <c r="BE269" s="120">
        <f>IF(N269="základní",J269,0)</f>
        <v>0</v>
      </c>
      <c r="BF269" s="120">
        <f>IF(N269="snížená",J269,0)</f>
        <v>0</v>
      </c>
      <c r="BG269" s="120">
        <f>IF(N269="zákl. přenesená",J269,0)</f>
        <v>0</v>
      </c>
      <c r="BH269" s="120">
        <f>IF(N269="sníž. přenesená",J269,0)</f>
        <v>0</v>
      </c>
      <c r="BI269" s="120">
        <f>IF(N269="nulová",J269,0)</f>
        <v>0</v>
      </c>
      <c r="BJ269" s="2" t="s">
        <v>83</v>
      </c>
      <c r="BK269" s="120">
        <f>ROUND(I269*H269,2)</f>
        <v>0</v>
      </c>
      <c r="BL269" s="2" t="s">
        <v>92</v>
      </c>
      <c r="BM269" s="119" t="s">
        <v>340</v>
      </c>
    </row>
    <row r="270" spans="1:65" s="121" customFormat="1" x14ac:dyDescent="0.2">
      <c r="B270" s="122"/>
      <c r="D270" s="123" t="s">
        <v>94</v>
      </c>
      <c r="E270" s="124" t="s">
        <v>10</v>
      </c>
      <c r="F270" s="125" t="s">
        <v>333</v>
      </c>
      <c r="H270" s="124" t="s">
        <v>10</v>
      </c>
      <c r="I270" s="126"/>
      <c r="L270" s="122"/>
      <c r="M270" s="127"/>
      <c r="N270" s="128"/>
      <c r="O270" s="128"/>
      <c r="P270" s="128"/>
      <c r="Q270" s="128"/>
      <c r="R270" s="128"/>
      <c r="S270" s="128"/>
      <c r="T270" s="129"/>
      <c r="AT270" s="124" t="s">
        <v>94</v>
      </c>
      <c r="AU270" s="124" t="s">
        <v>2</v>
      </c>
      <c r="AV270" s="121" t="s">
        <v>83</v>
      </c>
      <c r="AW270" s="121" t="s">
        <v>96</v>
      </c>
      <c r="AX270" s="121" t="s">
        <v>84</v>
      </c>
      <c r="AY270" s="124" t="s">
        <v>85</v>
      </c>
    </row>
    <row r="271" spans="1:65" s="121" customFormat="1" x14ac:dyDescent="0.2">
      <c r="B271" s="122"/>
      <c r="D271" s="123" t="s">
        <v>94</v>
      </c>
      <c r="E271" s="124" t="s">
        <v>10</v>
      </c>
      <c r="F271" s="125" t="s">
        <v>341</v>
      </c>
      <c r="H271" s="124" t="s">
        <v>10</v>
      </c>
      <c r="I271" s="126"/>
      <c r="L271" s="122"/>
      <c r="M271" s="127"/>
      <c r="N271" s="128"/>
      <c r="O271" s="128"/>
      <c r="P271" s="128"/>
      <c r="Q271" s="128"/>
      <c r="R271" s="128"/>
      <c r="S271" s="128"/>
      <c r="T271" s="129"/>
      <c r="AT271" s="124" t="s">
        <v>94</v>
      </c>
      <c r="AU271" s="124" t="s">
        <v>2</v>
      </c>
      <c r="AV271" s="121" t="s">
        <v>83</v>
      </c>
      <c r="AW271" s="121" t="s">
        <v>96</v>
      </c>
      <c r="AX271" s="121" t="s">
        <v>84</v>
      </c>
      <c r="AY271" s="124" t="s">
        <v>85</v>
      </c>
    </row>
    <row r="272" spans="1:65" s="121" customFormat="1" x14ac:dyDescent="0.2">
      <c r="B272" s="122"/>
      <c r="D272" s="123" t="s">
        <v>94</v>
      </c>
      <c r="E272" s="124" t="s">
        <v>10</v>
      </c>
      <c r="F272" s="125" t="s">
        <v>342</v>
      </c>
      <c r="H272" s="124" t="s">
        <v>10</v>
      </c>
      <c r="I272" s="126"/>
      <c r="L272" s="122"/>
      <c r="M272" s="127"/>
      <c r="N272" s="128"/>
      <c r="O272" s="128"/>
      <c r="P272" s="128"/>
      <c r="Q272" s="128"/>
      <c r="R272" s="128"/>
      <c r="S272" s="128"/>
      <c r="T272" s="129"/>
      <c r="AT272" s="124" t="s">
        <v>94</v>
      </c>
      <c r="AU272" s="124" t="s">
        <v>2</v>
      </c>
      <c r="AV272" s="121" t="s">
        <v>83</v>
      </c>
      <c r="AW272" s="121" t="s">
        <v>96</v>
      </c>
      <c r="AX272" s="121" t="s">
        <v>84</v>
      </c>
      <c r="AY272" s="124" t="s">
        <v>85</v>
      </c>
    </row>
    <row r="273" spans="2:51" s="121" customFormat="1" x14ac:dyDescent="0.2">
      <c r="B273" s="122"/>
      <c r="D273" s="123" t="s">
        <v>94</v>
      </c>
      <c r="E273" s="124" t="s">
        <v>10</v>
      </c>
      <c r="F273" s="125" t="s">
        <v>343</v>
      </c>
      <c r="H273" s="124" t="s">
        <v>10</v>
      </c>
      <c r="I273" s="126"/>
      <c r="L273" s="122"/>
      <c r="M273" s="127"/>
      <c r="N273" s="128"/>
      <c r="O273" s="128"/>
      <c r="P273" s="128"/>
      <c r="Q273" s="128"/>
      <c r="R273" s="128"/>
      <c r="S273" s="128"/>
      <c r="T273" s="129"/>
      <c r="AT273" s="124" t="s">
        <v>94</v>
      </c>
      <c r="AU273" s="124" t="s">
        <v>2</v>
      </c>
      <c r="AV273" s="121" t="s">
        <v>83</v>
      </c>
      <c r="AW273" s="121" t="s">
        <v>96</v>
      </c>
      <c r="AX273" s="121" t="s">
        <v>84</v>
      </c>
      <c r="AY273" s="124" t="s">
        <v>85</v>
      </c>
    </row>
    <row r="274" spans="2:51" s="130" customFormat="1" ht="33.75" x14ac:dyDescent="0.2">
      <c r="B274" s="131"/>
      <c r="D274" s="123" t="s">
        <v>94</v>
      </c>
      <c r="E274" s="132" t="s">
        <v>10</v>
      </c>
      <c r="F274" s="133" t="s">
        <v>344</v>
      </c>
      <c r="H274" s="134">
        <v>11.151999999999999</v>
      </c>
      <c r="I274" s="135"/>
      <c r="L274" s="131"/>
      <c r="M274" s="136"/>
      <c r="N274" s="137"/>
      <c r="O274" s="137"/>
      <c r="P274" s="137"/>
      <c r="Q274" s="137"/>
      <c r="R274" s="137"/>
      <c r="S274" s="137"/>
      <c r="T274" s="138"/>
      <c r="AT274" s="132" t="s">
        <v>94</v>
      </c>
      <c r="AU274" s="132" t="s">
        <v>2</v>
      </c>
      <c r="AV274" s="130" t="s">
        <v>2</v>
      </c>
      <c r="AW274" s="130" t="s">
        <v>96</v>
      </c>
      <c r="AX274" s="130" t="s">
        <v>84</v>
      </c>
      <c r="AY274" s="132" t="s">
        <v>85</v>
      </c>
    </row>
    <row r="275" spans="2:51" s="130" customFormat="1" x14ac:dyDescent="0.2">
      <c r="B275" s="131"/>
      <c r="D275" s="123" t="s">
        <v>94</v>
      </c>
      <c r="E275" s="132" t="s">
        <v>10</v>
      </c>
      <c r="F275" s="133" t="s">
        <v>345</v>
      </c>
      <c r="H275" s="134">
        <v>7.1509999999999998</v>
      </c>
      <c r="I275" s="135"/>
      <c r="L275" s="131"/>
      <c r="M275" s="136"/>
      <c r="N275" s="137"/>
      <c r="O275" s="137"/>
      <c r="P275" s="137"/>
      <c r="Q275" s="137"/>
      <c r="R275" s="137"/>
      <c r="S275" s="137"/>
      <c r="T275" s="138"/>
      <c r="AT275" s="132" t="s">
        <v>94</v>
      </c>
      <c r="AU275" s="132" t="s">
        <v>2</v>
      </c>
      <c r="AV275" s="130" t="s">
        <v>2</v>
      </c>
      <c r="AW275" s="130" t="s">
        <v>96</v>
      </c>
      <c r="AX275" s="130" t="s">
        <v>84</v>
      </c>
      <c r="AY275" s="132" t="s">
        <v>85</v>
      </c>
    </row>
    <row r="276" spans="2:51" s="121" customFormat="1" x14ac:dyDescent="0.2">
      <c r="B276" s="122"/>
      <c r="D276" s="123" t="s">
        <v>94</v>
      </c>
      <c r="E276" s="124" t="s">
        <v>10</v>
      </c>
      <c r="F276" s="125" t="s">
        <v>346</v>
      </c>
      <c r="H276" s="124" t="s">
        <v>10</v>
      </c>
      <c r="I276" s="126"/>
      <c r="L276" s="122"/>
      <c r="M276" s="127"/>
      <c r="N276" s="128"/>
      <c r="O276" s="128"/>
      <c r="P276" s="128"/>
      <c r="Q276" s="128"/>
      <c r="R276" s="128"/>
      <c r="S276" s="128"/>
      <c r="T276" s="129"/>
      <c r="AT276" s="124" t="s">
        <v>94</v>
      </c>
      <c r="AU276" s="124" t="s">
        <v>2</v>
      </c>
      <c r="AV276" s="121" t="s">
        <v>83</v>
      </c>
      <c r="AW276" s="121" t="s">
        <v>96</v>
      </c>
      <c r="AX276" s="121" t="s">
        <v>84</v>
      </c>
      <c r="AY276" s="124" t="s">
        <v>85</v>
      </c>
    </row>
    <row r="277" spans="2:51" s="130" customFormat="1" ht="22.5" x14ac:dyDescent="0.2">
      <c r="B277" s="131"/>
      <c r="D277" s="123" t="s">
        <v>94</v>
      </c>
      <c r="E277" s="132" t="s">
        <v>10</v>
      </c>
      <c r="F277" s="133" t="s">
        <v>347</v>
      </c>
      <c r="H277" s="134">
        <v>5.87</v>
      </c>
      <c r="I277" s="135"/>
      <c r="L277" s="131"/>
      <c r="M277" s="136"/>
      <c r="N277" s="137"/>
      <c r="O277" s="137"/>
      <c r="P277" s="137"/>
      <c r="Q277" s="137"/>
      <c r="R277" s="137"/>
      <c r="S277" s="137"/>
      <c r="T277" s="138"/>
      <c r="AT277" s="132" t="s">
        <v>94</v>
      </c>
      <c r="AU277" s="132" t="s">
        <v>2</v>
      </c>
      <c r="AV277" s="130" t="s">
        <v>2</v>
      </c>
      <c r="AW277" s="130" t="s">
        <v>96</v>
      </c>
      <c r="AX277" s="130" t="s">
        <v>84</v>
      </c>
      <c r="AY277" s="132" t="s">
        <v>85</v>
      </c>
    </row>
    <row r="278" spans="2:51" s="121" customFormat="1" x14ac:dyDescent="0.2">
      <c r="B278" s="122"/>
      <c r="D278" s="123" t="s">
        <v>94</v>
      </c>
      <c r="E278" s="124" t="s">
        <v>10</v>
      </c>
      <c r="F278" s="125" t="s">
        <v>348</v>
      </c>
      <c r="H278" s="124" t="s">
        <v>10</v>
      </c>
      <c r="I278" s="126"/>
      <c r="L278" s="122"/>
      <c r="M278" s="127"/>
      <c r="N278" s="128"/>
      <c r="O278" s="128"/>
      <c r="P278" s="128"/>
      <c r="Q278" s="128"/>
      <c r="R278" s="128"/>
      <c r="S278" s="128"/>
      <c r="T278" s="129"/>
      <c r="AT278" s="124" t="s">
        <v>94</v>
      </c>
      <c r="AU278" s="124" t="s">
        <v>2</v>
      </c>
      <c r="AV278" s="121" t="s">
        <v>83</v>
      </c>
      <c r="AW278" s="121" t="s">
        <v>96</v>
      </c>
      <c r="AX278" s="121" t="s">
        <v>84</v>
      </c>
      <c r="AY278" s="124" t="s">
        <v>85</v>
      </c>
    </row>
    <row r="279" spans="2:51" s="130" customFormat="1" x14ac:dyDescent="0.2">
      <c r="B279" s="131"/>
      <c r="D279" s="123" t="s">
        <v>94</v>
      </c>
      <c r="E279" s="132" t="s">
        <v>10</v>
      </c>
      <c r="F279" s="133" t="s">
        <v>349</v>
      </c>
      <c r="H279" s="134">
        <v>7.6950000000000003</v>
      </c>
      <c r="I279" s="135"/>
      <c r="L279" s="131"/>
      <c r="M279" s="136"/>
      <c r="N279" s="137"/>
      <c r="O279" s="137"/>
      <c r="P279" s="137"/>
      <c r="Q279" s="137"/>
      <c r="R279" s="137"/>
      <c r="S279" s="137"/>
      <c r="T279" s="138"/>
      <c r="AT279" s="132" t="s">
        <v>94</v>
      </c>
      <c r="AU279" s="132" t="s">
        <v>2</v>
      </c>
      <c r="AV279" s="130" t="s">
        <v>2</v>
      </c>
      <c r="AW279" s="130" t="s">
        <v>96</v>
      </c>
      <c r="AX279" s="130" t="s">
        <v>84</v>
      </c>
      <c r="AY279" s="132" t="s">
        <v>85</v>
      </c>
    </row>
    <row r="280" spans="2:51" s="121" customFormat="1" x14ac:dyDescent="0.2">
      <c r="B280" s="122"/>
      <c r="D280" s="123" t="s">
        <v>94</v>
      </c>
      <c r="E280" s="124" t="s">
        <v>10</v>
      </c>
      <c r="F280" s="125" t="s">
        <v>350</v>
      </c>
      <c r="H280" s="124" t="s">
        <v>10</v>
      </c>
      <c r="I280" s="126"/>
      <c r="L280" s="122"/>
      <c r="M280" s="127"/>
      <c r="N280" s="128"/>
      <c r="O280" s="128"/>
      <c r="P280" s="128"/>
      <c r="Q280" s="128"/>
      <c r="R280" s="128"/>
      <c r="S280" s="128"/>
      <c r="T280" s="129"/>
      <c r="AT280" s="124" t="s">
        <v>94</v>
      </c>
      <c r="AU280" s="124" t="s">
        <v>2</v>
      </c>
      <c r="AV280" s="121" t="s">
        <v>83</v>
      </c>
      <c r="AW280" s="121" t="s">
        <v>96</v>
      </c>
      <c r="AX280" s="121" t="s">
        <v>84</v>
      </c>
      <c r="AY280" s="124" t="s">
        <v>85</v>
      </c>
    </row>
    <row r="281" spans="2:51" s="130" customFormat="1" x14ac:dyDescent="0.2">
      <c r="B281" s="131"/>
      <c r="D281" s="123" t="s">
        <v>94</v>
      </c>
      <c r="E281" s="132" t="s">
        <v>10</v>
      </c>
      <c r="F281" s="133" t="s">
        <v>349</v>
      </c>
      <c r="H281" s="134">
        <v>7.6950000000000003</v>
      </c>
      <c r="I281" s="135"/>
      <c r="L281" s="131"/>
      <c r="M281" s="136"/>
      <c r="N281" s="137"/>
      <c r="O281" s="137"/>
      <c r="P281" s="137"/>
      <c r="Q281" s="137"/>
      <c r="R281" s="137"/>
      <c r="S281" s="137"/>
      <c r="T281" s="138"/>
      <c r="AT281" s="132" t="s">
        <v>94</v>
      </c>
      <c r="AU281" s="132" t="s">
        <v>2</v>
      </c>
      <c r="AV281" s="130" t="s">
        <v>2</v>
      </c>
      <c r="AW281" s="130" t="s">
        <v>96</v>
      </c>
      <c r="AX281" s="130" t="s">
        <v>84</v>
      </c>
      <c r="AY281" s="132" t="s">
        <v>85</v>
      </c>
    </row>
    <row r="282" spans="2:51" s="121" customFormat="1" x14ac:dyDescent="0.2">
      <c r="B282" s="122"/>
      <c r="D282" s="123" t="s">
        <v>94</v>
      </c>
      <c r="E282" s="124" t="s">
        <v>10</v>
      </c>
      <c r="F282" s="125" t="s">
        <v>351</v>
      </c>
      <c r="H282" s="124" t="s">
        <v>10</v>
      </c>
      <c r="I282" s="126"/>
      <c r="L282" s="122"/>
      <c r="M282" s="127"/>
      <c r="N282" s="128"/>
      <c r="O282" s="128"/>
      <c r="P282" s="128"/>
      <c r="Q282" s="128"/>
      <c r="R282" s="128"/>
      <c r="S282" s="128"/>
      <c r="T282" s="129"/>
      <c r="AT282" s="124" t="s">
        <v>94</v>
      </c>
      <c r="AU282" s="124" t="s">
        <v>2</v>
      </c>
      <c r="AV282" s="121" t="s">
        <v>83</v>
      </c>
      <c r="AW282" s="121" t="s">
        <v>96</v>
      </c>
      <c r="AX282" s="121" t="s">
        <v>84</v>
      </c>
      <c r="AY282" s="124" t="s">
        <v>85</v>
      </c>
    </row>
    <row r="283" spans="2:51" s="130" customFormat="1" x14ac:dyDescent="0.2">
      <c r="B283" s="131"/>
      <c r="D283" s="123" t="s">
        <v>94</v>
      </c>
      <c r="E283" s="132" t="s">
        <v>10</v>
      </c>
      <c r="F283" s="133" t="s">
        <v>352</v>
      </c>
      <c r="H283" s="134">
        <v>2.944</v>
      </c>
      <c r="I283" s="135"/>
      <c r="L283" s="131"/>
      <c r="M283" s="136"/>
      <c r="N283" s="137"/>
      <c r="O283" s="137"/>
      <c r="P283" s="137"/>
      <c r="Q283" s="137"/>
      <c r="R283" s="137"/>
      <c r="S283" s="137"/>
      <c r="T283" s="138"/>
      <c r="AT283" s="132" t="s">
        <v>94</v>
      </c>
      <c r="AU283" s="132" t="s">
        <v>2</v>
      </c>
      <c r="AV283" s="130" t="s">
        <v>2</v>
      </c>
      <c r="AW283" s="130" t="s">
        <v>96</v>
      </c>
      <c r="AX283" s="130" t="s">
        <v>84</v>
      </c>
      <c r="AY283" s="132" t="s">
        <v>85</v>
      </c>
    </row>
    <row r="284" spans="2:51" s="121" customFormat="1" x14ac:dyDescent="0.2">
      <c r="B284" s="122"/>
      <c r="D284" s="123" t="s">
        <v>94</v>
      </c>
      <c r="E284" s="124" t="s">
        <v>10</v>
      </c>
      <c r="F284" s="125" t="s">
        <v>353</v>
      </c>
      <c r="H284" s="124" t="s">
        <v>10</v>
      </c>
      <c r="I284" s="126"/>
      <c r="L284" s="122"/>
      <c r="M284" s="127"/>
      <c r="N284" s="128"/>
      <c r="O284" s="128"/>
      <c r="P284" s="128"/>
      <c r="Q284" s="128"/>
      <c r="R284" s="128"/>
      <c r="S284" s="128"/>
      <c r="T284" s="129"/>
      <c r="AT284" s="124" t="s">
        <v>94</v>
      </c>
      <c r="AU284" s="124" t="s">
        <v>2</v>
      </c>
      <c r="AV284" s="121" t="s">
        <v>83</v>
      </c>
      <c r="AW284" s="121" t="s">
        <v>96</v>
      </c>
      <c r="AX284" s="121" t="s">
        <v>84</v>
      </c>
      <c r="AY284" s="124" t="s">
        <v>85</v>
      </c>
    </row>
    <row r="285" spans="2:51" s="130" customFormat="1" x14ac:dyDescent="0.2">
      <c r="B285" s="131"/>
      <c r="D285" s="123" t="s">
        <v>94</v>
      </c>
      <c r="E285" s="132" t="s">
        <v>10</v>
      </c>
      <c r="F285" s="133" t="s">
        <v>352</v>
      </c>
      <c r="H285" s="134">
        <v>2.944</v>
      </c>
      <c r="I285" s="135"/>
      <c r="L285" s="131"/>
      <c r="M285" s="136"/>
      <c r="N285" s="137"/>
      <c r="O285" s="137"/>
      <c r="P285" s="137"/>
      <c r="Q285" s="137"/>
      <c r="R285" s="137"/>
      <c r="S285" s="137"/>
      <c r="T285" s="138"/>
      <c r="AT285" s="132" t="s">
        <v>94</v>
      </c>
      <c r="AU285" s="132" t="s">
        <v>2</v>
      </c>
      <c r="AV285" s="130" t="s">
        <v>2</v>
      </c>
      <c r="AW285" s="130" t="s">
        <v>96</v>
      </c>
      <c r="AX285" s="130" t="s">
        <v>84</v>
      </c>
      <c r="AY285" s="132" t="s">
        <v>85</v>
      </c>
    </row>
    <row r="286" spans="2:51" s="121" customFormat="1" x14ac:dyDescent="0.2">
      <c r="B286" s="122"/>
      <c r="D286" s="123" t="s">
        <v>94</v>
      </c>
      <c r="E286" s="124" t="s">
        <v>10</v>
      </c>
      <c r="F286" s="125" t="s">
        <v>354</v>
      </c>
      <c r="H286" s="124" t="s">
        <v>10</v>
      </c>
      <c r="I286" s="126"/>
      <c r="L286" s="122"/>
      <c r="M286" s="127"/>
      <c r="N286" s="128"/>
      <c r="O286" s="128"/>
      <c r="P286" s="128"/>
      <c r="Q286" s="128"/>
      <c r="R286" s="128"/>
      <c r="S286" s="128"/>
      <c r="T286" s="129"/>
      <c r="AT286" s="124" t="s">
        <v>94</v>
      </c>
      <c r="AU286" s="124" t="s">
        <v>2</v>
      </c>
      <c r="AV286" s="121" t="s">
        <v>83</v>
      </c>
      <c r="AW286" s="121" t="s">
        <v>96</v>
      </c>
      <c r="AX286" s="121" t="s">
        <v>84</v>
      </c>
      <c r="AY286" s="124" t="s">
        <v>85</v>
      </c>
    </row>
    <row r="287" spans="2:51" s="130" customFormat="1" ht="22.5" x14ac:dyDescent="0.2">
      <c r="B287" s="131"/>
      <c r="D287" s="123" t="s">
        <v>94</v>
      </c>
      <c r="E287" s="132" t="s">
        <v>10</v>
      </c>
      <c r="F287" s="133" t="s">
        <v>355</v>
      </c>
      <c r="H287" s="134">
        <v>24.614999999999998</v>
      </c>
      <c r="I287" s="135"/>
      <c r="L287" s="131"/>
      <c r="M287" s="136"/>
      <c r="N287" s="137"/>
      <c r="O287" s="137"/>
      <c r="P287" s="137"/>
      <c r="Q287" s="137"/>
      <c r="R287" s="137"/>
      <c r="S287" s="137"/>
      <c r="T287" s="138"/>
      <c r="AT287" s="132" t="s">
        <v>94</v>
      </c>
      <c r="AU287" s="132" t="s">
        <v>2</v>
      </c>
      <c r="AV287" s="130" t="s">
        <v>2</v>
      </c>
      <c r="AW287" s="130" t="s">
        <v>96</v>
      </c>
      <c r="AX287" s="130" t="s">
        <v>84</v>
      </c>
      <c r="AY287" s="132" t="s">
        <v>85</v>
      </c>
    </row>
    <row r="288" spans="2:51" s="121" customFormat="1" x14ac:dyDescent="0.2">
      <c r="B288" s="122"/>
      <c r="D288" s="123" t="s">
        <v>94</v>
      </c>
      <c r="E288" s="124" t="s">
        <v>10</v>
      </c>
      <c r="F288" s="125" t="s">
        <v>356</v>
      </c>
      <c r="H288" s="124" t="s">
        <v>10</v>
      </c>
      <c r="I288" s="126"/>
      <c r="L288" s="122"/>
      <c r="M288" s="127"/>
      <c r="N288" s="128"/>
      <c r="O288" s="128"/>
      <c r="P288" s="128"/>
      <c r="Q288" s="128"/>
      <c r="R288" s="128"/>
      <c r="S288" s="128"/>
      <c r="T288" s="129"/>
      <c r="AT288" s="124" t="s">
        <v>94</v>
      </c>
      <c r="AU288" s="124" t="s">
        <v>2</v>
      </c>
      <c r="AV288" s="121" t="s">
        <v>83</v>
      </c>
      <c r="AW288" s="121" t="s">
        <v>96</v>
      </c>
      <c r="AX288" s="121" t="s">
        <v>84</v>
      </c>
      <c r="AY288" s="124" t="s">
        <v>85</v>
      </c>
    </row>
    <row r="289" spans="2:51" s="130" customFormat="1" x14ac:dyDescent="0.2">
      <c r="B289" s="131"/>
      <c r="D289" s="123" t="s">
        <v>94</v>
      </c>
      <c r="E289" s="132" t="s">
        <v>10</v>
      </c>
      <c r="F289" s="133" t="s">
        <v>357</v>
      </c>
      <c r="H289" s="134">
        <v>3.9820000000000002</v>
      </c>
      <c r="I289" s="135"/>
      <c r="L289" s="131"/>
      <c r="M289" s="136"/>
      <c r="N289" s="137"/>
      <c r="O289" s="137"/>
      <c r="P289" s="137"/>
      <c r="Q289" s="137"/>
      <c r="R289" s="137"/>
      <c r="S289" s="137"/>
      <c r="T289" s="138"/>
      <c r="AT289" s="132" t="s">
        <v>94</v>
      </c>
      <c r="AU289" s="132" t="s">
        <v>2</v>
      </c>
      <c r="AV289" s="130" t="s">
        <v>2</v>
      </c>
      <c r="AW289" s="130" t="s">
        <v>96</v>
      </c>
      <c r="AX289" s="130" t="s">
        <v>84</v>
      </c>
      <c r="AY289" s="132" t="s">
        <v>85</v>
      </c>
    </row>
    <row r="290" spans="2:51" s="121" customFormat="1" x14ac:dyDescent="0.2">
      <c r="B290" s="122"/>
      <c r="D290" s="123" t="s">
        <v>94</v>
      </c>
      <c r="E290" s="124" t="s">
        <v>10</v>
      </c>
      <c r="F290" s="125" t="s">
        <v>358</v>
      </c>
      <c r="H290" s="124" t="s">
        <v>10</v>
      </c>
      <c r="I290" s="126"/>
      <c r="L290" s="122"/>
      <c r="M290" s="127"/>
      <c r="N290" s="128"/>
      <c r="O290" s="128"/>
      <c r="P290" s="128"/>
      <c r="Q290" s="128"/>
      <c r="R290" s="128"/>
      <c r="S290" s="128"/>
      <c r="T290" s="129"/>
      <c r="AT290" s="124" t="s">
        <v>94</v>
      </c>
      <c r="AU290" s="124" t="s">
        <v>2</v>
      </c>
      <c r="AV290" s="121" t="s">
        <v>83</v>
      </c>
      <c r="AW290" s="121" t="s">
        <v>96</v>
      </c>
      <c r="AX290" s="121" t="s">
        <v>84</v>
      </c>
      <c r="AY290" s="124" t="s">
        <v>85</v>
      </c>
    </row>
    <row r="291" spans="2:51" s="130" customFormat="1" x14ac:dyDescent="0.2">
      <c r="B291" s="131"/>
      <c r="D291" s="123" t="s">
        <v>94</v>
      </c>
      <c r="E291" s="132" t="s">
        <v>10</v>
      </c>
      <c r="F291" s="133" t="s">
        <v>359</v>
      </c>
      <c r="H291" s="134">
        <v>1.645</v>
      </c>
      <c r="I291" s="135"/>
      <c r="L291" s="131"/>
      <c r="M291" s="136"/>
      <c r="N291" s="137"/>
      <c r="O291" s="137"/>
      <c r="P291" s="137"/>
      <c r="Q291" s="137"/>
      <c r="R291" s="137"/>
      <c r="S291" s="137"/>
      <c r="T291" s="138"/>
      <c r="AT291" s="132" t="s">
        <v>94</v>
      </c>
      <c r="AU291" s="132" t="s">
        <v>2</v>
      </c>
      <c r="AV291" s="130" t="s">
        <v>2</v>
      </c>
      <c r="AW291" s="130" t="s">
        <v>96</v>
      </c>
      <c r="AX291" s="130" t="s">
        <v>84</v>
      </c>
      <c r="AY291" s="132" t="s">
        <v>85</v>
      </c>
    </row>
    <row r="292" spans="2:51" s="121" customFormat="1" x14ac:dyDescent="0.2">
      <c r="B292" s="122"/>
      <c r="D292" s="123" t="s">
        <v>94</v>
      </c>
      <c r="E292" s="124" t="s">
        <v>10</v>
      </c>
      <c r="F292" s="125" t="s">
        <v>360</v>
      </c>
      <c r="H292" s="124" t="s">
        <v>10</v>
      </c>
      <c r="I292" s="126"/>
      <c r="L292" s="122"/>
      <c r="M292" s="127"/>
      <c r="N292" s="128"/>
      <c r="O292" s="128"/>
      <c r="P292" s="128"/>
      <c r="Q292" s="128"/>
      <c r="R292" s="128"/>
      <c r="S292" s="128"/>
      <c r="T292" s="129"/>
      <c r="AT292" s="124" t="s">
        <v>94</v>
      </c>
      <c r="AU292" s="124" t="s">
        <v>2</v>
      </c>
      <c r="AV292" s="121" t="s">
        <v>83</v>
      </c>
      <c r="AW292" s="121" t="s">
        <v>96</v>
      </c>
      <c r="AX292" s="121" t="s">
        <v>84</v>
      </c>
      <c r="AY292" s="124" t="s">
        <v>85</v>
      </c>
    </row>
    <row r="293" spans="2:51" s="130" customFormat="1" x14ac:dyDescent="0.2">
      <c r="B293" s="131"/>
      <c r="D293" s="123" t="s">
        <v>94</v>
      </c>
      <c r="E293" s="132" t="s">
        <v>10</v>
      </c>
      <c r="F293" s="133" t="s">
        <v>361</v>
      </c>
      <c r="H293" s="134">
        <v>2.794</v>
      </c>
      <c r="I293" s="135"/>
      <c r="L293" s="131"/>
      <c r="M293" s="136"/>
      <c r="N293" s="137"/>
      <c r="O293" s="137"/>
      <c r="P293" s="137"/>
      <c r="Q293" s="137"/>
      <c r="R293" s="137"/>
      <c r="S293" s="137"/>
      <c r="T293" s="138"/>
      <c r="AT293" s="132" t="s">
        <v>94</v>
      </c>
      <c r="AU293" s="132" t="s">
        <v>2</v>
      </c>
      <c r="AV293" s="130" t="s">
        <v>2</v>
      </c>
      <c r="AW293" s="130" t="s">
        <v>96</v>
      </c>
      <c r="AX293" s="130" t="s">
        <v>84</v>
      </c>
      <c r="AY293" s="132" t="s">
        <v>85</v>
      </c>
    </row>
    <row r="294" spans="2:51" s="121" customFormat="1" x14ac:dyDescent="0.2">
      <c r="B294" s="122"/>
      <c r="D294" s="123" t="s">
        <v>94</v>
      </c>
      <c r="E294" s="124" t="s">
        <v>10</v>
      </c>
      <c r="F294" s="125" t="s">
        <v>362</v>
      </c>
      <c r="H294" s="124" t="s">
        <v>10</v>
      </c>
      <c r="I294" s="126"/>
      <c r="L294" s="122"/>
      <c r="M294" s="127"/>
      <c r="N294" s="128"/>
      <c r="O294" s="128"/>
      <c r="P294" s="128"/>
      <c r="Q294" s="128"/>
      <c r="R294" s="128"/>
      <c r="S294" s="128"/>
      <c r="T294" s="129"/>
      <c r="AT294" s="124" t="s">
        <v>94</v>
      </c>
      <c r="AU294" s="124" t="s">
        <v>2</v>
      </c>
      <c r="AV294" s="121" t="s">
        <v>83</v>
      </c>
      <c r="AW294" s="121" t="s">
        <v>96</v>
      </c>
      <c r="AX294" s="121" t="s">
        <v>84</v>
      </c>
      <c r="AY294" s="124" t="s">
        <v>85</v>
      </c>
    </row>
    <row r="295" spans="2:51" s="130" customFormat="1" x14ac:dyDescent="0.2">
      <c r="B295" s="131"/>
      <c r="D295" s="123" t="s">
        <v>94</v>
      </c>
      <c r="E295" s="132" t="s">
        <v>10</v>
      </c>
      <c r="F295" s="133" t="s">
        <v>363</v>
      </c>
      <c r="H295" s="134">
        <v>0.93700000000000006</v>
      </c>
      <c r="I295" s="135"/>
      <c r="L295" s="131"/>
      <c r="M295" s="136"/>
      <c r="N295" s="137"/>
      <c r="O295" s="137"/>
      <c r="P295" s="137"/>
      <c r="Q295" s="137"/>
      <c r="R295" s="137"/>
      <c r="S295" s="137"/>
      <c r="T295" s="138"/>
      <c r="AT295" s="132" t="s">
        <v>94</v>
      </c>
      <c r="AU295" s="132" t="s">
        <v>2</v>
      </c>
      <c r="AV295" s="130" t="s">
        <v>2</v>
      </c>
      <c r="AW295" s="130" t="s">
        <v>96</v>
      </c>
      <c r="AX295" s="130" t="s">
        <v>84</v>
      </c>
      <c r="AY295" s="132" t="s">
        <v>85</v>
      </c>
    </row>
    <row r="296" spans="2:51" s="121" customFormat="1" x14ac:dyDescent="0.2">
      <c r="B296" s="122"/>
      <c r="D296" s="123" t="s">
        <v>94</v>
      </c>
      <c r="E296" s="124" t="s">
        <v>10</v>
      </c>
      <c r="F296" s="125" t="s">
        <v>364</v>
      </c>
      <c r="H296" s="124" t="s">
        <v>10</v>
      </c>
      <c r="I296" s="126"/>
      <c r="L296" s="122"/>
      <c r="M296" s="127"/>
      <c r="N296" s="128"/>
      <c r="O296" s="128"/>
      <c r="P296" s="128"/>
      <c r="Q296" s="128"/>
      <c r="R296" s="128"/>
      <c r="S296" s="128"/>
      <c r="T296" s="129"/>
      <c r="AT296" s="124" t="s">
        <v>94</v>
      </c>
      <c r="AU296" s="124" t="s">
        <v>2</v>
      </c>
      <c r="AV296" s="121" t="s">
        <v>83</v>
      </c>
      <c r="AW296" s="121" t="s">
        <v>96</v>
      </c>
      <c r="AX296" s="121" t="s">
        <v>84</v>
      </c>
      <c r="AY296" s="124" t="s">
        <v>85</v>
      </c>
    </row>
    <row r="297" spans="2:51" s="130" customFormat="1" x14ac:dyDescent="0.2">
      <c r="B297" s="131"/>
      <c r="D297" s="123" t="s">
        <v>94</v>
      </c>
      <c r="E297" s="132" t="s">
        <v>10</v>
      </c>
      <c r="F297" s="133" t="s">
        <v>365</v>
      </c>
      <c r="H297" s="134">
        <v>1.492</v>
      </c>
      <c r="I297" s="135"/>
      <c r="L297" s="131"/>
      <c r="M297" s="136"/>
      <c r="N297" s="137"/>
      <c r="O297" s="137"/>
      <c r="P297" s="137"/>
      <c r="Q297" s="137"/>
      <c r="R297" s="137"/>
      <c r="S297" s="137"/>
      <c r="T297" s="138"/>
      <c r="AT297" s="132" t="s">
        <v>94</v>
      </c>
      <c r="AU297" s="132" t="s">
        <v>2</v>
      </c>
      <c r="AV297" s="130" t="s">
        <v>2</v>
      </c>
      <c r="AW297" s="130" t="s">
        <v>96</v>
      </c>
      <c r="AX297" s="130" t="s">
        <v>84</v>
      </c>
      <c r="AY297" s="132" t="s">
        <v>85</v>
      </c>
    </row>
    <row r="298" spans="2:51" s="121" customFormat="1" x14ac:dyDescent="0.2">
      <c r="B298" s="122"/>
      <c r="D298" s="123" t="s">
        <v>94</v>
      </c>
      <c r="E298" s="124" t="s">
        <v>10</v>
      </c>
      <c r="F298" s="125" t="s">
        <v>366</v>
      </c>
      <c r="H298" s="124" t="s">
        <v>10</v>
      </c>
      <c r="I298" s="126"/>
      <c r="L298" s="122"/>
      <c r="M298" s="127"/>
      <c r="N298" s="128"/>
      <c r="O298" s="128"/>
      <c r="P298" s="128"/>
      <c r="Q298" s="128"/>
      <c r="R298" s="128"/>
      <c r="S298" s="128"/>
      <c r="T298" s="129"/>
      <c r="AT298" s="124" t="s">
        <v>94</v>
      </c>
      <c r="AU298" s="124" t="s">
        <v>2</v>
      </c>
      <c r="AV298" s="121" t="s">
        <v>83</v>
      </c>
      <c r="AW298" s="121" t="s">
        <v>96</v>
      </c>
      <c r="AX298" s="121" t="s">
        <v>84</v>
      </c>
      <c r="AY298" s="124" t="s">
        <v>85</v>
      </c>
    </row>
    <row r="299" spans="2:51" s="130" customFormat="1" x14ac:dyDescent="0.2">
      <c r="B299" s="131"/>
      <c r="D299" s="123" t="s">
        <v>94</v>
      </c>
      <c r="E299" s="132" t="s">
        <v>10</v>
      </c>
      <c r="F299" s="133" t="s">
        <v>367</v>
      </c>
      <c r="H299" s="134">
        <v>5.8419999999999996</v>
      </c>
      <c r="I299" s="135"/>
      <c r="L299" s="131"/>
      <c r="M299" s="136"/>
      <c r="N299" s="137"/>
      <c r="O299" s="137"/>
      <c r="P299" s="137"/>
      <c r="Q299" s="137"/>
      <c r="R299" s="137"/>
      <c r="S299" s="137"/>
      <c r="T299" s="138"/>
      <c r="AT299" s="132" t="s">
        <v>94</v>
      </c>
      <c r="AU299" s="132" t="s">
        <v>2</v>
      </c>
      <c r="AV299" s="130" t="s">
        <v>2</v>
      </c>
      <c r="AW299" s="130" t="s">
        <v>96</v>
      </c>
      <c r="AX299" s="130" t="s">
        <v>84</v>
      </c>
      <c r="AY299" s="132" t="s">
        <v>85</v>
      </c>
    </row>
    <row r="300" spans="2:51" s="121" customFormat="1" x14ac:dyDescent="0.2">
      <c r="B300" s="122"/>
      <c r="D300" s="123" t="s">
        <v>94</v>
      </c>
      <c r="E300" s="124" t="s">
        <v>10</v>
      </c>
      <c r="F300" s="125" t="s">
        <v>368</v>
      </c>
      <c r="H300" s="124" t="s">
        <v>10</v>
      </c>
      <c r="I300" s="126"/>
      <c r="L300" s="122"/>
      <c r="M300" s="127"/>
      <c r="N300" s="128"/>
      <c r="O300" s="128"/>
      <c r="P300" s="128"/>
      <c r="Q300" s="128"/>
      <c r="R300" s="128"/>
      <c r="S300" s="128"/>
      <c r="T300" s="129"/>
      <c r="AT300" s="124" t="s">
        <v>94</v>
      </c>
      <c r="AU300" s="124" t="s">
        <v>2</v>
      </c>
      <c r="AV300" s="121" t="s">
        <v>83</v>
      </c>
      <c r="AW300" s="121" t="s">
        <v>96</v>
      </c>
      <c r="AX300" s="121" t="s">
        <v>84</v>
      </c>
      <c r="AY300" s="124" t="s">
        <v>85</v>
      </c>
    </row>
    <row r="301" spans="2:51" s="130" customFormat="1" x14ac:dyDescent="0.2">
      <c r="B301" s="131"/>
      <c r="D301" s="123" t="s">
        <v>94</v>
      </c>
      <c r="E301" s="132" t="s">
        <v>10</v>
      </c>
      <c r="F301" s="133" t="s">
        <v>369</v>
      </c>
      <c r="H301" s="134">
        <v>11.75</v>
      </c>
      <c r="I301" s="135"/>
      <c r="L301" s="131"/>
      <c r="M301" s="136"/>
      <c r="N301" s="137"/>
      <c r="O301" s="137"/>
      <c r="P301" s="137"/>
      <c r="Q301" s="137"/>
      <c r="R301" s="137"/>
      <c r="S301" s="137"/>
      <c r="T301" s="138"/>
      <c r="AT301" s="132" t="s">
        <v>94</v>
      </c>
      <c r="AU301" s="132" t="s">
        <v>2</v>
      </c>
      <c r="AV301" s="130" t="s">
        <v>2</v>
      </c>
      <c r="AW301" s="130" t="s">
        <v>96</v>
      </c>
      <c r="AX301" s="130" t="s">
        <v>84</v>
      </c>
      <c r="AY301" s="132" t="s">
        <v>85</v>
      </c>
    </row>
    <row r="302" spans="2:51" s="121" customFormat="1" x14ac:dyDescent="0.2">
      <c r="B302" s="122"/>
      <c r="D302" s="123" t="s">
        <v>94</v>
      </c>
      <c r="E302" s="124" t="s">
        <v>10</v>
      </c>
      <c r="F302" s="125" t="s">
        <v>370</v>
      </c>
      <c r="H302" s="124" t="s">
        <v>10</v>
      </c>
      <c r="I302" s="126"/>
      <c r="L302" s="122"/>
      <c r="M302" s="127"/>
      <c r="N302" s="128"/>
      <c r="O302" s="128"/>
      <c r="P302" s="128"/>
      <c r="Q302" s="128"/>
      <c r="R302" s="128"/>
      <c r="S302" s="128"/>
      <c r="T302" s="129"/>
      <c r="AT302" s="124" t="s">
        <v>94</v>
      </c>
      <c r="AU302" s="124" t="s">
        <v>2</v>
      </c>
      <c r="AV302" s="121" t="s">
        <v>83</v>
      </c>
      <c r="AW302" s="121" t="s">
        <v>96</v>
      </c>
      <c r="AX302" s="121" t="s">
        <v>84</v>
      </c>
      <c r="AY302" s="124" t="s">
        <v>85</v>
      </c>
    </row>
    <row r="303" spans="2:51" s="130" customFormat="1" x14ac:dyDescent="0.2">
      <c r="B303" s="131"/>
      <c r="D303" s="123" t="s">
        <v>94</v>
      </c>
      <c r="E303" s="132" t="s">
        <v>10</v>
      </c>
      <c r="F303" s="133" t="s">
        <v>371</v>
      </c>
      <c r="H303" s="134">
        <v>0.58199999999999996</v>
      </c>
      <c r="I303" s="135"/>
      <c r="L303" s="131"/>
      <c r="M303" s="136"/>
      <c r="N303" s="137"/>
      <c r="O303" s="137"/>
      <c r="P303" s="137"/>
      <c r="Q303" s="137"/>
      <c r="R303" s="137"/>
      <c r="S303" s="137"/>
      <c r="T303" s="138"/>
      <c r="AT303" s="132" t="s">
        <v>94</v>
      </c>
      <c r="AU303" s="132" t="s">
        <v>2</v>
      </c>
      <c r="AV303" s="130" t="s">
        <v>2</v>
      </c>
      <c r="AW303" s="130" t="s">
        <v>96</v>
      </c>
      <c r="AX303" s="130" t="s">
        <v>84</v>
      </c>
      <c r="AY303" s="132" t="s">
        <v>85</v>
      </c>
    </row>
    <row r="304" spans="2:51" s="158" customFormat="1" x14ac:dyDescent="0.2">
      <c r="B304" s="159"/>
      <c r="D304" s="123" t="s">
        <v>94</v>
      </c>
      <c r="E304" s="160" t="s">
        <v>10</v>
      </c>
      <c r="F304" s="161" t="s">
        <v>372</v>
      </c>
      <c r="H304" s="162">
        <v>99.09</v>
      </c>
      <c r="I304" s="163"/>
      <c r="L304" s="159"/>
      <c r="M304" s="164"/>
      <c r="N304" s="165"/>
      <c r="O304" s="165"/>
      <c r="P304" s="165"/>
      <c r="Q304" s="165"/>
      <c r="R304" s="165"/>
      <c r="S304" s="165"/>
      <c r="T304" s="166"/>
      <c r="AT304" s="160" t="s">
        <v>94</v>
      </c>
      <c r="AU304" s="160" t="s">
        <v>2</v>
      </c>
      <c r="AV304" s="158" t="s">
        <v>105</v>
      </c>
      <c r="AW304" s="158" t="s">
        <v>96</v>
      </c>
      <c r="AX304" s="158" t="s">
        <v>84</v>
      </c>
      <c r="AY304" s="160" t="s">
        <v>85</v>
      </c>
    </row>
    <row r="305" spans="2:51" s="121" customFormat="1" x14ac:dyDescent="0.2">
      <c r="B305" s="122"/>
      <c r="D305" s="123" t="s">
        <v>94</v>
      </c>
      <c r="E305" s="124" t="s">
        <v>10</v>
      </c>
      <c r="F305" s="125" t="s">
        <v>373</v>
      </c>
      <c r="H305" s="124" t="s">
        <v>10</v>
      </c>
      <c r="I305" s="126"/>
      <c r="L305" s="122"/>
      <c r="M305" s="127"/>
      <c r="N305" s="128"/>
      <c r="O305" s="128"/>
      <c r="P305" s="128"/>
      <c r="Q305" s="128"/>
      <c r="R305" s="128"/>
      <c r="S305" s="128"/>
      <c r="T305" s="129"/>
      <c r="AT305" s="124" t="s">
        <v>94</v>
      </c>
      <c r="AU305" s="124" t="s">
        <v>2</v>
      </c>
      <c r="AV305" s="121" t="s">
        <v>83</v>
      </c>
      <c r="AW305" s="121" t="s">
        <v>96</v>
      </c>
      <c r="AX305" s="121" t="s">
        <v>84</v>
      </c>
      <c r="AY305" s="124" t="s">
        <v>85</v>
      </c>
    </row>
    <row r="306" spans="2:51" s="121" customFormat="1" x14ac:dyDescent="0.2">
      <c r="B306" s="122"/>
      <c r="D306" s="123" t="s">
        <v>94</v>
      </c>
      <c r="E306" s="124" t="s">
        <v>10</v>
      </c>
      <c r="F306" s="125" t="s">
        <v>374</v>
      </c>
      <c r="H306" s="124" t="s">
        <v>10</v>
      </c>
      <c r="I306" s="126"/>
      <c r="L306" s="122"/>
      <c r="M306" s="127"/>
      <c r="N306" s="128"/>
      <c r="O306" s="128"/>
      <c r="P306" s="128"/>
      <c r="Q306" s="128"/>
      <c r="R306" s="128"/>
      <c r="S306" s="128"/>
      <c r="T306" s="129"/>
      <c r="AT306" s="124" t="s">
        <v>94</v>
      </c>
      <c r="AU306" s="124" t="s">
        <v>2</v>
      </c>
      <c r="AV306" s="121" t="s">
        <v>83</v>
      </c>
      <c r="AW306" s="121" t="s">
        <v>96</v>
      </c>
      <c r="AX306" s="121" t="s">
        <v>84</v>
      </c>
      <c r="AY306" s="124" t="s">
        <v>85</v>
      </c>
    </row>
    <row r="307" spans="2:51" s="130" customFormat="1" ht="22.5" x14ac:dyDescent="0.2">
      <c r="B307" s="131"/>
      <c r="D307" s="123" t="s">
        <v>94</v>
      </c>
      <c r="E307" s="132" t="s">
        <v>10</v>
      </c>
      <c r="F307" s="133" t="s">
        <v>375</v>
      </c>
      <c r="H307" s="134">
        <v>13.206</v>
      </c>
      <c r="I307" s="135"/>
      <c r="L307" s="131"/>
      <c r="M307" s="136"/>
      <c r="N307" s="137"/>
      <c r="O307" s="137"/>
      <c r="P307" s="137"/>
      <c r="Q307" s="137"/>
      <c r="R307" s="137"/>
      <c r="S307" s="137"/>
      <c r="T307" s="138"/>
      <c r="AT307" s="132" t="s">
        <v>94</v>
      </c>
      <c r="AU307" s="132" t="s">
        <v>2</v>
      </c>
      <c r="AV307" s="130" t="s">
        <v>2</v>
      </c>
      <c r="AW307" s="130" t="s">
        <v>96</v>
      </c>
      <c r="AX307" s="130" t="s">
        <v>84</v>
      </c>
      <c r="AY307" s="132" t="s">
        <v>85</v>
      </c>
    </row>
    <row r="308" spans="2:51" s="130" customFormat="1" x14ac:dyDescent="0.2">
      <c r="B308" s="131"/>
      <c r="D308" s="123" t="s">
        <v>94</v>
      </c>
      <c r="E308" s="132" t="s">
        <v>10</v>
      </c>
      <c r="F308" s="133" t="s">
        <v>376</v>
      </c>
      <c r="H308" s="134">
        <v>12.316000000000001</v>
      </c>
      <c r="I308" s="135"/>
      <c r="L308" s="131"/>
      <c r="M308" s="136"/>
      <c r="N308" s="137"/>
      <c r="O308" s="137"/>
      <c r="P308" s="137"/>
      <c r="Q308" s="137"/>
      <c r="R308" s="137"/>
      <c r="S308" s="137"/>
      <c r="T308" s="138"/>
      <c r="AT308" s="132" t="s">
        <v>94</v>
      </c>
      <c r="AU308" s="132" t="s">
        <v>2</v>
      </c>
      <c r="AV308" s="130" t="s">
        <v>2</v>
      </c>
      <c r="AW308" s="130" t="s">
        <v>96</v>
      </c>
      <c r="AX308" s="130" t="s">
        <v>84</v>
      </c>
      <c r="AY308" s="132" t="s">
        <v>85</v>
      </c>
    </row>
    <row r="309" spans="2:51" s="121" customFormat="1" x14ac:dyDescent="0.2">
      <c r="B309" s="122"/>
      <c r="D309" s="123" t="s">
        <v>94</v>
      </c>
      <c r="E309" s="124" t="s">
        <v>10</v>
      </c>
      <c r="F309" s="125" t="s">
        <v>377</v>
      </c>
      <c r="H309" s="124" t="s">
        <v>10</v>
      </c>
      <c r="I309" s="126"/>
      <c r="L309" s="122"/>
      <c r="M309" s="127"/>
      <c r="N309" s="128"/>
      <c r="O309" s="128"/>
      <c r="P309" s="128"/>
      <c r="Q309" s="128"/>
      <c r="R309" s="128"/>
      <c r="S309" s="128"/>
      <c r="T309" s="129"/>
      <c r="AT309" s="124" t="s">
        <v>94</v>
      </c>
      <c r="AU309" s="124" t="s">
        <v>2</v>
      </c>
      <c r="AV309" s="121" t="s">
        <v>83</v>
      </c>
      <c r="AW309" s="121" t="s">
        <v>96</v>
      </c>
      <c r="AX309" s="121" t="s">
        <v>84</v>
      </c>
      <c r="AY309" s="124" t="s">
        <v>85</v>
      </c>
    </row>
    <row r="310" spans="2:51" s="130" customFormat="1" ht="22.5" x14ac:dyDescent="0.2">
      <c r="B310" s="131"/>
      <c r="D310" s="123" t="s">
        <v>94</v>
      </c>
      <c r="E310" s="132" t="s">
        <v>10</v>
      </c>
      <c r="F310" s="133" t="s">
        <v>378</v>
      </c>
      <c r="H310" s="134">
        <v>7.22</v>
      </c>
      <c r="I310" s="135"/>
      <c r="L310" s="131"/>
      <c r="M310" s="136"/>
      <c r="N310" s="137"/>
      <c r="O310" s="137"/>
      <c r="P310" s="137"/>
      <c r="Q310" s="137"/>
      <c r="R310" s="137"/>
      <c r="S310" s="137"/>
      <c r="T310" s="138"/>
      <c r="AT310" s="132" t="s">
        <v>94</v>
      </c>
      <c r="AU310" s="132" t="s">
        <v>2</v>
      </c>
      <c r="AV310" s="130" t="s">
        <v>2</v>
      </c>
      <c r="AW310" s="130" t="s">
        <v>96</v>
      </c>
      <c r="AX310" s="130" t="s">
        <v>84</v>
      </c>
      <c r="AY310" s="132" t="s">
        <v>85</v>
      </c>
    </row>
    <row r="311" spans="2:51" s="121" customFormat="1" x14ac:dyDescent="0.2">
      <c r="B311" s="122"/>
      <c r="D311" s="123" t="s">
        <v>94</v>
      </c>
      <c r="E311" s="124" t="s">
        <v>10</v>
      </c>
      <c r="F311" s="125" t="s">
        <v>379</v>
      </c>
      <c r="H311" s="124" t="s">
        <v>10</v>
      </c>
      <c r="I311" s="126"/>
      <c r="L311" s="122"/>
      <c r="M311" s="127"/>
      <c r="N311" s="128"/>
      <c r="O311" s="128"/>
      <c r="P311" s="128"/>
      <c r="Q311" s="128"/>
      <c r="R311" s="128"/>
      <c r="S311" s="128"/>
      <c r="T311" s="129"/>
      <c r="AT311" s="124" t="s">
        <v>94</v>
      </c>
      <c r="AU311" s="124" t="s">
        <v>2</v>
      </c>
      <c r="AV311" s="121" t="s">
        <v>83</v>
      </c>
      <c r="AW311" s="121" t="s">
        <v>96</v>
      </c>
      <c r="AX311" s="121" t="s">
        <v>84</v>
      </c>
      <c r="AY311" s="124" t="s">
        <v>85</v>
      </c>
    </row>
    <row r="312" spans="2:51" s="130" customFormat="1" x14ac:dyDescent="0.2">
      <c r="B312" s="131"/>
      <c r="D312" s="123" t="s">
        <v>94</v>
      </c>
      <c r="E312" s="132" t="s">
        <v>10</v>
      </c>
      <c r="F312" s="133" t="s">
        <v>380</v>
      </c>
      <c r="H312" s="134">
        <v>7.2130000000000001</v>
      </c>
      <c r="I312" s="135"/>
      <c r="L312" s="131"/>
      <c r="M312" s="136"/>
      <c r="N312" s="137"/>
      <c r="O312" s="137"/>
      <c r="P312" s="137"/>
      <c r="Q312" s="137"/>
      <c r="R312" s="137"/>
      <c r="S312" s="137"/>
      <c r="T312" s="138"/>
      <c r="AT312" s="132" t="s">
        <v>94</v>
      </c>
      <c r="AU312" s="132" t="s">
        <v>2</v>
      </c>
      <c r="AV312" s="130" t="s">
        <v>2</v>
      </c>
      <c r="AW312" s="130" t="s">
        <v>96</v>
      </c>
      <c r="AX312" s="130" t="s">
        <v>84</v>
      </c>
      <c r="AY312" s="132" t="s">
        <v>85</v>
      </c>
    </row>
    <row r="313" spans="2:51" s="121" customFormat="1" x14ac:dyDescent="0.2">
      <c r="B313" s="122"/>
      <c r="D313" s="123" t="s">
        <v>94</v>
      </c>
      <c r="E313" s="124" t="s">
        <v>10</v>
      </c>
      <c r="F313" s="125" t="s">
        <v>381</v>
      </c>
      <c r="H313" s="124" t="s">
        <v>10</v>
      </c>
      <c r="I313" s="126"/>
      <c r="L313" s="122"/>
      <c r="M313" s="127"/>
      <c r="N313" s="128"/>
      <c r="O313" s="128"/>
      <c r="P313" s="128"/>
      <c r="Q313" s="128"/>
      <c r="R313" s="128"/>
      <c r="S313" s="128"/>
      <c r="T313" s="129"/>
      <c r="AT313" s="124" t="s">
        <v>94</v>
      </c>
      <c r="AU313" s="124" t="s">
        <v>2</v>
      </c>
      <c r="AV313" s="121" t="s">
        <v>83</v>
      </c>
      <c r="AW313" s="121" t="s">
        <v>96</v>
      </c>
      <c r="AX313" s="121" t="s">
        <v>84</v>
      </c>
      <c r="AY313" s="124" t="s">
        <v>85</v>
      </c>
    </row>
    <row r="314" spans="2:51" s="130" customFormat="1" x14ac:dyDescent="0.2">
      <c r="B314" s="131"/>
      <c r="D314" s="123" t="s">
        <v>94</v>
      </c>
      <c r="E314" s="132" t="s">
        <v>10</v>
      </c>
      <c r="F314" s="133" t="s">
        <v>380</v>
      </c>
      <c r="H314" s="134">
        <v>7.2130000000000001</v>
      </c>
      <c r="I314" s="135"/>
      <c r="L314" s="131"/>
      <c r="M314" s="136"/>
      <c r="N314" s="137"/>
      <c r="O314" s="137"/>
      <c r="P314" s="137"/>
      <c r="Q314" s="137"/>
      <c r="R314" s="137"/>
      <c r="S314" s="137"/>
      <c r="T314" s="138"/>
      <c r="AT314" s="132" t="s">
        <v>94</v>
      </c>
      <c r="AU314" s="132" t="s">
        <v>2</v>
      </c>
      <c r="AV314" s="130" t="s">
        <v>2</v>
      </c>
      <c r="AW314" s="130" t="s">
        <v>96</v>
      </c>
      <c r="AX314" s="130" t="s">
        <v>84</v>
      </c>
      <c r="AY314" s="132" t="s">
        <v>85</v>
      </c>
    </row>
    <row r="315" spans="2:51" s="121" customFormat="1" x14ac:dyDescent="0.2">
      <c r="B315" s="122"/>
      <c r="D315" s="123" t="s">
        <v>94</v>
      </c>
      <c r="E315" s="124" t="s">
        <v>10</v>
      </c>
      <c r="F315" s="125" t="s">
        <v>382</v>
      </c>
      <c r="H315" s="124" t="s">
        <v>10</v>
      </c>
      <c r="I315" s="126"/>
      <c r="L315" s="122"/>
      <c r="M315" s="127"/>
      <c r="N315" s="128"/>
      <c r="O315" s="128"/>
      <c r="P315" s="128"/>
      <c r="Q315" s="128"/>
      <c r="R315" s="128"/>
      <c r="S315" s="128"/>
      <c r="T315" s="129"/>
      <c r="AT315" s="124" t="s">
        <v>94</v>
      </c>
      <c r="AU315" s="124" t="s">
        <v>2</v>
      </c>
      <c r="AV315" s="121" t="s">
        <v>83</v>
      </c>
      <c r="AW315" s="121" t="s">
        <v>96</v>
      </c>
      <c r="AX315" s="121" t="s">
        <v>84</v>
      </c>
      <c r="AY315" s="124" t="s">
        <v>85</v>
      </c>
    </row>
    <row r="316" spans="2:51" s="130" customFormat="1" x14ac:dyDescent="0.2">
      <c r="B316" s="131"/>
      <c r="D316" s="123" t="s">
        <v>94</v>
      </c>
      <c r="E316" s="132" t="s">
        <v>10</v>
      </c>
      <c r="F316" s="133" t="s">
        <v>383</v>
      </c>
      <c r="H316" s="134">
        <v>10.36</v>
      </c>
      <c r="I316" s="135"/>
      <c r="L316" s="131"/>
      <c r="M316" s="136"/>
      <c r="N316" s="137"/>
      <c r="O316" s="137"/>
      <c r="P316" s="137"/>
      <c r="Q316" s="137"/>
      <c r="R316" s="137"/>
      <c r="S316" s="137"/>
      <c r="T316" s="138"/>
      <c r="AT316" s="132" t="s">
        <v>94</v>
      </c>
      <c r="AU316" s="132" t="s">
        <v>2</v>
      </c>
      <c r="AV316" s="130" t="s">
        <v>2</v>
      </c>
      <c r="AW316" s="130" t="s">
        <v>96</v>
      </c>
      <c r="AX316" s="130" t="s">
        <v>84</v>
      </c>
      <c r="AY316" s="132" t="s">
        <v>85</v>
      </c>
    </row>
    <row r="317" spans="2:51" s="121" customFormat="1" x14ac:dyDescent="0.2">
      <c r="B317" s="122"/>
      <c r="D317" s="123" t="s">
        <v>94</v>
      </c>
      <c r="E317" s="124" t="s">
        <v>10</v>
      </c>
      <c r="F317" s="125" t="s">
        <v>384</v>
      </c>
      <c r="H317" s="124" t="s">
        <v>10</v>
      </c>
      <c r="I317" s="126"/>
      <c r="L317" s="122"/>
      <c r="M317" s="127"/>
      <c r="N317" s="128"/>
      <c r="O317" s="128"/>
      <c r="P317" s="128"/>
      <c r="Q317" s="128"/>
      <c r="R317" s="128"/>
      <c r="S317" s="128"/>
      <c r="T317" s="129"/>
      <c r="AT317" s="124" t="s">
        <v>94</v>
      </c>
      <c r="AU317" s="124" t="s">
        <v>2</v>
      </c>
      <c r="AV317" s="121" t="s">
        <v>83</v>
      </c>
      <c r="AW317" s="121" t="s">
        <v>96</v>
      </c>
      <c r="AX317" s="121" t="s">
        <v>84</v>
      </c>
      <c r="AY317" s="124" t="s">
        <v>85</v>
      </c>
    </row>
    <row r="318" spans="2:51" s="130" customFormat="1" x14ac:dyDescent="0.2">
      <c r="B318" s="131"/>
      <c r="D318" s="123" t="s">
        <v>94</v>
      </c>
      <c r="E318" s="132" t="s">
        <v>10</v>
      </c>
      <c r="F318" s="133" t="s">
        <v>383</v>
      </c>
      <c r="H318" s="134">
        <v>10.36</v>
      </c>
      <c r="I318" s="135"/>
      <c r="L318" s="131"/>
      <c r="M318" s="136"/>
      <c r="N318" s="137"/>
      <c r="O318" s="137"/>
      <c r="P318" s="137"/>
      <c r="Q318" s="137"/>
      <c r="R318" s="137"/>
      <c r="S318" s="137"/>
      <c r="T318" s="138"/>
      <c r="AT318" s="132" t="s">
        <v>94</v>
      </c>
      <c r="AU318" s="132" t="s">
        <v>2</v>
      </c>
      <c r="AV318" s="130" t="s">
        <v>2</v>
      </c>
      <c r="AW318" s="130" t="s">
        <v>96</v>
      </c>
      <c r="AX318" s="130" t="s">
        <v>84</v>
      </c>
      <c r="AY318" s="132" t="s">
        <v>85</v>
      </c>
    </row>
    <row r="319" spans="2:51" s="121" customFormat="1" x14ac:dyDescent="0.2">
      <c r="B319" s="122"/>
      <c r="D319" s="123" t="s">
        <v>94</v>
      </c>
      <c r="E319" s="124" t="s">
        <v>10</v>
      </c>
      <c r="F319" s="125" t="s">
        <v>385</v>
      </c>
      <c r="H319" s="124" t="s">
        <v>10</v>
      </c>
      <c r="I319" s="126"/>
      <c r="L319" s="122"/>
      <c r="M319" s="127"/>
      <c r="N319" s="128"/>
      <c r="O319" s="128"/>
      <c r="P319" s="128"/>
      <c r="Q319" s="128"/>
      <c r="R319" s="128"/>
      <c r="S319" s="128"/>
      <c r="T319" s="129"/>
      <c r="AT319" s="124" t="s">
        <v>94</v>
      </c>
      <c r="AU319" s="124" t="s">
        <v>2</v>
      </c>
      <c r="AV319" s="121" t="s">
        <v>83</v>
      </c>
      <c r="AW319" s="121" t="s">
        <v>96</v>
      </c>
      <c r="AX319" s="121" t="s">
        <v>84</v>
      </c>
      <c r="AY319" s="124" t="s">
        <v>85</v>
      </c>
    </row>
    <row r="320" spans="2:51" s="130" customFormat="1" x14ac:dyDescent="0.2">
      <c r="B320" s="131"/>
      <c r="D320" s="123" t="s">
        <v>94</v>
      </c>
      <c r="E320" s="132" t="s">
        <v>10</v>
      </c>
      <c r="F320" s="133" t="s">
        <v>386</v>
      </c>
      <c r="H320" s="134">
        <v>24.795999999999999</v>
      </c>
      <c r="I320" s="135"/>
      <c r="L320" s="131"/>
      <c r="M320" s="136"/>
      <c r="N320" s="137"/>
      <c r="O320" s="137"/>
      <c r="P320" s="137"/>
      <c r="Q320" s="137"/>
      <c r="R320" s="137"/>
      <c r="S320" s="137"/>
      <c r="T320" s="138"/>
      <c r="AT320" s="132" t="s">
        <v>94</v>
      </c>
      <c r="AU320" s="132" t="s">
        <v>2</v>
      </c>
      <c r="AV320" s="130" t="s">
        <v>2</v>
      </c>
      <c r="AW320" s="130" t="s">
        <v>96</v>
      </c>
      <c r="AX320" s="130" t="s">
        <v>84</v>
      </c>
      <c r="AY320" s="132" t="s">
        <v>85</v>
      </c>
    </row>
    <row r="321" spans="1:65" s="121" customFormat="1" x14ac:dyDescent="0.2">
      <c r="B321" s="122"/>
      <c r="D321" s="123" t="s">
        <v>94</v>
      </c>
      <c r="E321" s="124" t="s">
        <v>10</v>
      </c>
      <c r="F321" s="125" t="s">
        <v>387</v>
      </c>
      <c r="H321" s="124" t="s">
        <v>10</v>
      </c>
      <c r="I321" s="126"/>
      <c r="L321" s="122"/>
      <c r="M321" s="127"/>
      <c r="N321" s="128"/>
      <c r="O321" s="128"/>
      <c r="P321" s="128"/>
      <c r="Q321" s="128"/>
      <c r="R321" s="128"/>
      <c r="S321" s="128"/>
      <c r="T321" s="129"/>
      <c r="AT321" s="124" t="s">
        <v>94</v>
      </c>
      <c r="AU321" s="124" t="s">
        <v>2</v>
      </c>
      <c r="AV321" s="121" t="s">
        <v>83</v>
      </c>
      <c r="AW321" s="121" t="s">
        <v>96</v>
      </c>
      <c r="AX321" s="121" t="s">
        <v>84</v>
      </c>
      <c r="AY321" s="124" t="s">
        <v>85</v>
      </c>
    </row>
    <row r="322" spans="1:65" s="130" customFormat="1" x14ac:dyDescent="0.2">
      <c r="B322" s="131"/>
      <c r="D322" s="123" t="s">
        <v>94</v>
      </c>
      <c r="E322" s="132" t="s">
        <v>10</v>
      </c>
      <c r="F322" s="133" t="s">
        <v>388</v>
      </c>
      <c r="H322" s="134">
        <v>5.702</v>
      </c>
      <c r="I322" s="135"/>
      <c r="L322" s="131"/>
      <c r="M322" s="136"/>
      <c r="N322" s="137"/>
      <c r="O322" s="137"/>
      <c r="P322" s="137"/>
      <c r="Q322" s="137"/>
      <c r="R322" s="137"/>
      <c r="S322" s="137"/>
      <c r="T322" s="138"/>
      <c r="AT322" s="132" t="s">
        <v>94</v>
      </c>
      <c r="AU322" s="132" t="s">
        <v>2</v>
      </c>
      <c r="AV322" s="130" t="s">
        <v>2</v>
      </c>
      <c r="AW322" s="130" t="s">
        <v>96</v>
      </c>
      <c r="AX322" s="130" t="s">
        <v>84</v>
      </c>
      <c r="AY322" s="132" t="s">
        <v>85</v>
      </c>
    </row>
    <row r="323" spans="1:65" s="121" customFormat="1" x14ac:dyDescent="0.2">
      <c r="B323" s="122"/>
      <c r="D323" s="123" t="s">
        <v>94</v>
      </c>
      <c r="E323" s="124" t="s">
        <v>10</v>
      </c>
      <c r="F323" s="125" t="s">
        <v>389</v>
      </c>
      <c r="H323" s="124" t="s">
        <v>10</v>
      </c>
      <c r="I323" s="126"/>
      <c r="L323" s="122"/>
      <c r="M323" s="127"/>
      <c r="N323" s="128"/>
      <c r="O323" s="128"/>
      <c r="P323" s="128"/>
      <c r="Q323" s="128"/>
      <c r="R323" s="128"/>
      <c r="S323" s="128"/>
      <c r="T323" s="129"/>
      <c r="AT323" s="124" t="s">
        <v>94</v>
      </c>
      <c r="AU323" s="124" t="s">
        <v>2</v>
      </c>
      <c r="AV323" s="121" t="s">
        <v>83</v>
      </c>
      <c r="AW323" s="121" t="s">
        <v>96</v>
      </c>
      <c r="AX323" s="121" t="s">
        <v>84</v>
      </c>
      <c r="AY323" s="124" t="s">
        <v>85</v>
      </c>
    </row>
    <row r="324" spans="1:65" s="130" customFormat="1" x14ac:dyDescent="0.2">
      <c r="B324" s="131"/>
      <c r="D324" s="123" t="s">
        <v>94</v>
      </c>
      <c r="E324" s="132" t="s">
        <v>10</v>
      </c>
      <c r="F324" s="133" t="s">
        <v>390</v>
      </c>
      <c r="H324" s="134">
        <v>2.6339999999999999</v>
      </c>
      <c r="I324" s="135"/>
      <c r="L324" s="131"/>
      <c r="M324" s="136"/>
      <c r="N324" s="137"/>
      <c r="O324" s="137"/>
      <c r="P324" s="137"/>
      <c r="Q324" s="137"/>
      <c r="R324" s="137"/>
      <c r="S324" s="137"/>
      <c r="T324" s="138"/>
      <c r="AT324" s="132" t="s">
        <v>94</v>
      </c>
      <c r="AU324" s="132" t="s">
        <v>2</v>
      </c>
      <c r="AV324" s="130" t="s">
        <v>2</v>
      </c>
      <c r="AW324" s="130" t="s">
        <v>96</v>
      </c>
      <c r="AX324" s="130" t="s">
        <v>84</v>
      </c>
      <c r="AY324" s="132" t="s">
        <v>85</v>
      </c>
    </row>
    <row r="325" spans="1:65" s="121" customFormat="1" x14ac:dyDescent="0.2">
      <c r="B325" s="122"/>
      <c r="D325" s="123" t="s">
        <v>94</v>
      </c>
      <c r="E325" s="124" t="s">
        <v>10</v>
      </c>
      <c r="F325" s="125" t="s">
        <v>391</v>
      </c>
      <c r="H325" s="124" t="s">
        <v>10</v>
      </c>
      <c r="I325" s="126"/>
      <c r="L325" s="122"/>
      <c r="M325" s="127"/>
      <c r="N325" s="128"/>
      <c r="O325" s="128"/>
      <c r="P325" s="128"/>
      <c r="Q325" s="128"/>
      <c r="R325" s="128"/>
      <c r="S325" s="128"/>
      <c r="T325" s="129"/>
      <c r="AT325" s="124" t="s">
        <v>94</v>
      </c>
      <c r="AU325" s="124" t="s">
        <v>2</v>
      </c>
      <c r="AV325" s="121" t="s">
        <v>83</v>
      </c>
      <c r="AW325" s="121" t="s">
        <v>96</v>
      </c>
      <c r="AX325" s="121" t="s">
        <v>84</v>
      </c>
      <c r="AY325" s="124" t="s">
        <v>85</v>
      </c>
    </row>
    <row r="326" spans="1:65" s="130" customFormat="1" x14ac:dyDescent="0.2">
      <c r="B326" s="131"/>
      <c r="D326" s="123" t="s">
        <v>94</v>
      </c>
      <c r="E326" s="132" t="s">
        <v>10</v>
      </c>
      <c r="F326" s="133" t="s">
        <v>392</v>
      </c>
      <c r="H326" s="134">
        <v>3.6190000000000002</v>
      </c>
      <c r="I326" s="135"/>
      <c r="L326" s="131"/>
      <c r="M326" s="136"/>
      <c r="N326" s="137"/>
      <c r="O326" s="137"/>
      <c r="P326" s="137"/>
      <c r="Q326" s="137"/>
      <c r="R326" s="137"/>
      <c r="S326" s="137"/>
      <c r="T326" s="138"/>
      <c r="AT326" s="132" t="s">
        <v>94</v>
      </c>
      <c r="AU326" s="132" t="s">
        <v>2</v>
      </c>
      <c r="AV326" s="130" t="s">
        <v>2</v>
      </c>
      <c r="AW326" s="130" t="s">
        <v>96</v>
      </c>
      <c r="AX326" s="130" t="s">
        <v>84</v>
      </c>
      <c r="AY326" s="132" t="s">
        <v>85</v>
      </c>
    </row>
    <row r="327" spans="1:65" s="121" customFormat="1" x14ac:dyDescent="0.2">
      <c r="B327" s="122"/>
      <c r="D327" s="123" t="s">
        <v>94</v>
      </c>
      <c r="E327" s="124" t="s">
        <v>10</v>
      </c>
      <c r="F327" s="125" t="s">
        <v>393</v>
      </c>
      <c r="H327" s="124" t="s">
        <v>10</v>
      </c>
      <c r="I327" s="126"/>
      <c r="L327" s="122"/>
      <c r="M327" s="127"/>
      <c r="N327" s="128"/>
      <c r="O327" s="128"/>
      <c r="P327" s="128"/>
      <c r="Q327" s="128"/>
      <c r="R327" s="128"/>
      <c r="S327" s="128"/>
      <c r="T327" s="129"/>
      <c r="AT327" s="124" t="s">
        <v>94</v>
      </c>
      <c r="AU327" s="124" t="s">
        <v>2</v>
      </c>
      <c r="AV327" s="121" t="s">
        <v>83</v>
      </c>
      <c r="AW327" s="121" t="s">
        <v>96</v>
      </c>
      <c r="AX327" s="121" t="s">
        <v>84</v>
      </c>
      <c r="AY327" s="124" t="s">
        <v>85</v>
      </c>
    </row>
    <row r="328" spans="1:65" s="130" customFormat="1" x14ac:dyDescent="0.2">
      <c r="B328" s="131"/>
      <c r="D328" s="123" t="s">
        <v>94</v>
      </c>
      <c r="E328" s="132" t="s">
        <v>10</v>
      </c>
      <c r="F328" s="133" t="s">
        <v>394</v>
      </c>
      <c r="H328" s="134">
        <v>0.96</v>
      </c>
      <c r="I328" s="135"/>
      <c r="L328" s="131"/>
      <c r="M328" s="136"/>
      <c r="N328" s="137"/>
      <c r="O328" s="137"/>
      <c r="P328" s="137"/>
      <c r="Q328" s="137"/>
      <c r="R328" s="137"/>
      <c r="S328" s="137"/>
      <c r="T328" s="138"/>
      <c r="AT328" s="132" t="s">
        <v>94</v>
      </c>
      <c r="AU328" s="132" t="s">
        <v>2</v>
      </c>
      <c r="AV328" s="130" t="s">
        <v>2</v>
      </c>
      <c r="AW328" s="130" t="s">
        <v>96</v>
      </c>
      <c r="AX328" s="130" t="s">
        <v>84</v>
      </c>
      <c r="AY328" s="132" t="s">
        <v>85</v>
      </c>
    </row>
    <row r="329" spans="1:65" s="121" customFormat="1" x14ac:dyDescent="0.2">
      <c r="B329" s="122"/>
      <c r="D329" s="123" t="s">
        <v>94</v>
      </c>
      <c r="E329" s="124" t="s">
        <v>10</v>
      </c>
      <c r="F329" s="125" t="s">
        <v>395</v>
      </c>
      <c r="H329" s="124" t="s">
        <v>10</v>
      </c>
      <c r="I329" s="126"/>
      <c r="L329" s="122"/>
      <c r="M329" s="127"/>
      <c r="N329" s="128"/>
      <c r="O329" s="128"/>
      <c r="P329" s="128"/>
      <c r="Q329" s="128"/>
      <c r="R329" s="128"/>
      <c r="S329" s="128"/>
      <c r="T329" s="129"/>
      <c r="AT329" s="124" t="s">
        <v>94</v>
      </c>
      <c r="AU329" s="124" t="s">
        <v>2</v>
      </c>
      <c r="AV329" s="121" t="s">
        <v>83</v>
      </c>
      <c r="AW329" s="121" t="s">
        <v>96</v>
      </c>
      <c r="AX329" s="121" t="s">
        <v>84</v>
      </c>
      <c r="AY329" s="124" t="s">
        <v>85</v>
      </c>
    </row>
    <row r="330" spans="1:65" s="130" customFormat="1" x14ac:dyDescent="0.2">
      <c r="B330" s="131"/>
      <c r="D330" s="123" t="s">
        <v>94</v>
      </c>
      <c r="E330" s="132" t="s">
        <v>10</v>
      </c>
      <c r="F330" s="133" t="s">
        <v>394</v>
      </c>
      <c r="H330" s="134">
        <v>0.96</v>
      </c>
      <c r="I330" s="135"/>
      <c r="L330" s="131"/>
      <c r="M330" s="136"/>
      <c r="N330" s="137"/>
      <c r="O330" s="137"/>
      <c r="P330" s="137"/>
      <c r="Q330" s="137"/>
      <c r="R330" s="137"/>
      <c r="S330" s="137"/>
      <c r="T330" s="138"/>
      <c r="AT330" s="132" t="s">
        <v>94</v>
      </c>
      <c r="AU330" s="132" t="s">
        <v>2</v>
      </c>
      <c r="AV330" s="130" t="s">
        <v>2</v>
      </c>
      <c r="AW330" s="130" t="s">
        <v>96</v>
      </c>
      <c r="AX330" s="130" t="s">
        <v>84</v>
      </c>
      <c r="AY330" s="132" t="s">
        <v>85</v>
      </c>
    </row>
    <row r="331" spans="1:65" s="130" customFormat="1" x14ac:dyDescent="0.2">
      <c r="B331" s="131"/>
      <c r="D331" s="123" t="s">
        <v>94</v>
      </c>
      <c r="E331" s="132" t="s">
        <v>10</v>
      </c>
      <c r="F331" s="133" t="s">
        <v>396</v>
      </c>
      <c r="H331" s="134">
        <v>0</v>
      </c>
      <c r="I331" s="135"/>
      <c r="L331" s="131"/>
      <c r="M331" s="136"/>
      <c r="N331" s="137"/>
      <c r="O331" s="137"/>
      <c r="P331" s="137"/>
      <c r="Q331" s="137"/>
      <c r="R331" s="137"/>
      <c r="S331" s="137"/>
      <c r="T331" s="138"/>
      <c r="AT331" s="132" t="s">
        <v>94</v>
      </c>
      <c r="AU331" s="132" t="s">
        <v>2</v>
      </c>
      <c r="AV331" s="130" t="s">
        <v>2</v>
      </c>
      <c r="AW331" s="130" t="s">
        <v>96</v>
      </c>
      <c r="AX331" s="130" t="s">
        <v>84</v>
      </c>
      <c r="AY331" s="132" t="s">
        <v>85</v>
      </c>
    </row>
    <row r="332" spans="1:65" s="121" customFormat="1" x14ac:dyDescent="0.2">
      <c r="B332" s="122"/>
      <c r="D332" s="123" t="s">
        <v>94</v>
      </c>
      <c r="E332" s="124" t="s">
        <v>10</v>
      </c>
      <c r="F332" s="125" t="s">
        <v>397</v>
      </c>
      <c r="H332" s="124" t="s">
        <v>10</v>
      </c>
      <c r="I332" s="126"/>
      <c r="L332" s="122"/>
      <c r="M332" s="127"/>
      <c r="N332" s="128"/>
      <c r="O332" s="128"/>
      <c r="P332" s="128"/>
      <c r="Q332" s="128"/>
      <c r="R332" s="128"/>
      <c r="S332" s="128"/>
      <c r="T332" s="129"/>
      <c r="AT332" s="124" t="s">
        <v>94</v>
      </c>
      <c r="AU332" s="124" t="s">
        <v>2</v>
      </c>
      <c r="AV332" s="121" t="s">
        <v>83</v>
      </c>
      <c r="AW332" s="121" t="s">
        <v>96</v>
      </c>
      <c r="AX332" s="121" t="s">
        <v>84</v>
      </c>
      <c r="AY332" s="124" t="s">
        <v>85</v>
      </c>
    </row>
    <row r="333" spans="1:65" s="130" customFormat="1" x14ac:dyDescent="0.2">
      <c r="B333" s="131"/>
      <c r="D333" s="123" t="s">
        <v>94</v>
      </c>
      <c r="E333" s="132" t="s">
        <v>10</v>
      </c>
      <c r="F333" s="133" t="s">
        <v>369</v>
      </c>
      <c r="H333" s="134">
        <v>11.75</v>
      </c>
      <c r="I333" s="135"/>
      <c r="L333" s="131"/>
      <c r="M333" s="136"/>
      <c r="N333" s="137"/>
      <c r="O333" s="137"/>
      <c r="P333" s="137"/>
      <c r="Q333" s="137"/>
      <c r="R333" s="137"/>
      <c r="S333" s="137"/>
      <c r="T333" s="138"/>
      <c r="AT333" s="132" t="s">
        <v>94</v>
      </c>
      <c r="AU333" s="132" t="s">
        <v>2</v>
      </c>
      <c r="AV333" s="130" t="s">
        <v>2</v>
      </c>
      <c r="AW333" s="130" t="s">
        <v>96</v>
      </c>
      <c r="AX333" s="130" t="s">
        <v>84</v>
      </c>
      <c r="AY333" s="132" t="s">
        <v>85</v>
      </c>
    </row>
    <row r="334" spans="1:65" s="158" customFormat="1" x14ac:dyDescent="0.2">
      <c r="B334" s="159"/>
      <c r="D334" s="123" t="s">
        <v>94</v>
      </c>
      <c r="E334" s="160" t="s">
        <v>10</v>
      </c>
      <c r="F334" s="161" t="s">
        <v>372</v>
      </c>
      <c r="H334" s="162">
        <v>118.309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0" t="s">
        <v>94</v>
      </c>
      <c r="AU334" s="160" t="s">
        <v>2</v>
      </c>
      <c r="AV334" s="158" t="s">
        <v>105</v>
      </c>
      <c r="AW334" s="158" t="s">
        <v>96</v>
      </c>
      <c r="AX334" s="158" t="s">
        <v>84</v>
      </c>
      <c r="AY334" s="160" t="s">
        <v>85</v>
      </c>
    </row>
    <row r="335" spans="1:65" s="139" customFormat="1" x14ac:dyDescent="0.2">
      <c r="B335" s="140"/>
      <c r="D335" s="123" t="s">
        <v>94</v>
      </c>
      <c r="E335" s="141" t="s">
        <v>10</v>
      </c>
      <c r="F335" s="142" t="s">
        <v>100</v>
      </c>
      <c r="H335" s="143">
        <v>217.399</v>
      </c>
      <c r="I335" s="144"/>
      <c r="L335" s="140"/>
      <c r="M335" s="145"/>
      <c r="N335" s="146"/>
      <c r="O335" s="146"/>
      <c r="P335" s="146"/>
      <c r="Q335" s="146"/>
      <c r="R335" s="146"/>
      <c r="S335" s="146"/>
      <c r="T335" s="147"/>
      <c r="AT335" s="141" t="s">
        <v>94</v>
      </c>
      <c r="AU335" s="141" t="s">
        <v>2</v>
      </c>
      <c r="AV335" s="139" t="s">
        <v>92</v>
      </c>
      <c r="AW335" s="139" t="s">
        <v>96</v>
      </c>
      <c r="AX335" s="139" t="s">
        <v>83</v>
      </c>
      <c r="AY335" s="141" t="s">
        <v>85</v>
      </c>
    </row>
    <row r="336" spans="1:65" s="14" customFormat="1" ht="32.450000000000003" customHeight="1" x14ac:dyDescent="0.2">
      <c r="A336" s="10"/>
      <c r="B336" s="106"/>
      <c r="C336" s="107" t="s">
        <v>398</v>
      </c>
      <c r="D336" s="107" t="s">
        <v>87</v>
      </c>
      <c r="E336" s="108" t="s">
        <v>399</v>
      </c>
      <c r="F336" s="109" t="s">
        <v>400</v>
      </c>
      <c r="G336" s="110" t="s">
        <v>90</v>
      </c>
      <c r="H336" s="111">
        <v>39.396999999999998</v>
      </c>
      <c r="I336" s="112"/>
      <c r="J336" s="113">
        <f>ROUND(I336*H336,2)</f>
        <v>0</v>
      </c>
      <c r="K336" s="109" t="s">
        <v>91</v>
      </c>
      <c r="L336" s="11"/>
      <c r="M336" s="114" t="s">
        <v>10</v>
      </c>
      <c r="N336" s="115" t="s">
        <v>27</v>
      </c>
      <c r="O336" s="116"/>
      <c r="P336" s="117">
        <f>O336*H336</f>
        <v>0</v>
      </c>
      <c r="Q336" s="117">
        <v>2.45329</v>
      </c>
      <c r="R336" s="117">
        <f>Q336*H336</f>
        <v>96.652266130000001</v>
      </c>
      <c r="S336" s="117">
        <v>0</v>
      </c>
      <c r="T336" s="118">
        <f>S336*H336</f>
        <v>0</v>
      </c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R336" s="119" t="s">
        <v>92</v>
      </c>
      <c r="AT336" s="119" t="s">
        <v>87</v>
      </c>
      <c r="AU336" s="119" t="s">
        <v>2</v>
      </c>
      <c r="AY336" s="2" t="s">
        <v>85</v>
      </c>
      <c r="BE336" s="120">
        <f>IF(N336="základní",J336,0)</f>
        <v>0</v>
      </c>
      <c r="BF336" s="120">
        <f>IF(N336="snížená",J336,0)</f>
        <v>0</v>
      </c>
      <c r="BG336" s="120">
        <f>IF(N336="zákl. přenesená",J336,0)</f>
        <v>0</v>
      </c>
      <c r="BH336" s="120">
        <f>IF(N336="sníž. přenesená",J336,0)</f>
        <v>0</v>
      </c>
      <c r="BI336" s="120">
        <f>IF(N336="nulová",J336,0)</f>
        <v>0</v>
      </c>
      <c r="BJ336" s="2" t="s">
        <v>83</v>
      </c>
      <c r="BK336" s="120">
        <f>ROUND(I336*H336,2)</f>
        <v>0</v>
      </c>
      <c r="BL336" s="2" t="s">
        <v>92</v>
      </c>
      <c r="BM336" s="119" t="s">
        <v>401</v>
      </c>
    </row>
    <row r="337" spans="2:51" s="121" customFormat="1" x14ac:dyDescent="0.2">
      <c r="B337" s="122"/>
      <c r="D337" s="123" t="s">
        <v>94</v>
      </c>
      <c r="E337" s="124" t="s">
        <v>10</v>
      </c>
      <c r="F337" s="125" t="s">
        <v>333</v>
      </c>
      <c r="H337" s="124" t="s">
        <v>10</v>
      </c>
      <c r="I337" s="126"/>
      <c r="L337" s="122"/>
      <c r="M337" s="127"/>
      <c r="N337" s="128"/>
      <c r="O337" s="128"/>
      <c r="P337" s="128"/>
      <c r="Q337" s="128"/>
      <c r="R337" s="128"/>
      <c r="S337" s="128"/>
      <c r="T337" s="129"/>
      <c r="AT337" s="124" t="s">
        <v>94</v>
      </c>
      <c r="AU337" s="124" t="s">
        <v>2</v>
      </c>
      <c r="AV337" s="121" t="s">
        <v>83</v>
      </c>
      <c r="AW337" s="121" t="s">
        <v>96</v>
      </c>
      <c r="AX337" s="121" t="s">
        <v>84</v>
      </c>
      <c r="AY337" s="124" t="s">
        <v>85</v>
      </c>
    </row>
    <row r="338" spans="2:51" s="121" customFormat="1" x14ac:dyDescent="0.2">
      <c r="B338" s="122"/>
      <c r="D338" s="123" t="s">
        <v>94</v>
      </c>
      <c r="E338" s="124" t="s">
        <v>10</v>
      </c>
      <c r="F338" s="125" t="s">
        <v>402</v>
      </c>
      <c r="H338" s="124" t="s">
        <v>10</v>
      </c>
      <c r="I338" s="126"/>
      <c r="L338" s="122"/>
      <c r="M338" s="127"/>
      <c r="N338" s="128"/>
      <c r="O338" s="128"/>
      <c r="P338" s="128"/>
      <c r="Q338" s="128"/>
      <c r="R338" s="128"/>
      <c r="S338" s="128"/>
      <c r="T338" s="129"/>
      <c r="AT338" s="124" t="s">
        <v>94</v>
      </c>
      <c r="AU338" s="124" t="s">
        <v>2</v>
      </c>
      <c r="AV338" s="121" t="s">
        <v>83</v>
      </c>
      <c r="AW338" s="121" t="s">
        <v>96</v>
      </c>
      <c r="AX338" s="121" t="s">
        <v>84</v>
      </c>
      <c r="AY338" s="124" t="s">
        <v>85</v>
      </c>
    </row>
    <row r="339" spans="2:51" s="121" customFormat="1" x14ac:dyDescent="0.2">
      <c r="B339" s="122"/>
      <c r="D339" s="123" t="s">
        <v>94</v>
      </c>
      <c r="E339" s="124" t="s">
        <v>10</v>
      </c>
      <c r="F339" s="125" t="s">
        <v>342</v>
      </c>
      <c r="H339" s="124" t="s">
        <v>10</v>
      </c>
      <c r="I339" s="126"/>
      <c r="L339" s="122"/>
      <c r="M339" s="127"/>
      <c r="N339" s="128"/>
      <c r="O339" s="128"/>
      <c r="P339" s="128"/>
      <c r="Q339" s="128"/>
      <c r="R339" s="128"/>
      <c r="S339" s="128"/>
      <c r="T339" s="129"/>
      <c r="AT339" s="124" t="s">
        <v>94</v>
      </c>
      <c r="AU339" s="124" t="s">
        <v>2</v>
      </c>
      <c r="AV339" s="121" t="s">
        <v>83</v>
      </c>
      <c r="AW339" s="121" t="s">
        <v>96</v>
      </c>
      <c r="AX339" s="121" t="s">
        <v>84</v>
      </c>
      <c r="AY339" s="124" t="s">
        <v>85</v>
      </c>
    </row>
    <row r="340" spans="2:51" s="121" customFormat="1" x14ac:dyDescent="0.2">
      <c r="B340" s="122"/>
      <c r="D340" s="123" t="s">
        <v>94</v>
      </c>
      <c r="E340" s="124" t="s">
        <v>10</v>
      </c>
      <c r="F340" s="125" t="s">
        <v>403</v>
      </c>
      <c r="H340" s="124" t="s">
        <v>10</v>
      </c>
      <c r="I340" s="126"/>
      <c r="L340" s="122"/>
      <c r="M340" s="127"/>
      <c r="N340" s="128"/>
      <c r="O340" s="128"/>
      <c r="P340" s="128"/>
      <c r="Q340" s="128"/>
      <c r="R340" s="128"/>
      <c r="S340" s="128"/>
      <c r="T340" s="129"/>
      <c r="AT340" s="124" t="s">
        <v>94</v>
      </c>
      <c r="AU340" s="124" t="s">
        <v>2</v>
      </c>
      <c r="AV340" s="121" t="s">
        <v>83</v>
      </c>
      <c r="AW340" s="121" t="s">
        <v>96</v>
      </c>
      <c r="AX340" s="121" t="s">
        <v>84</v>
      </c>
      <c r="AY340" s="124" t="s">
        <v>85</v>
      </c>
    </row>
    <row r="341" spans="2:51" s="130" customFormat="1" x14ac:dyDescent="0.2">
      <c r="B341" s="131"/>
      <c r="D341" s="123" t="s">
        <v>94</v>
      </c>
      <c r="E341" s="132" t="s">
        <v>10</v>
      </c>
      <c r="F341" s="133" t="s">
        <v>404</v>
      </c>
      <c r="H341" s="134">
        <v>4.7699999999999996</v>
      </c>
      <c r="I341" s="135"/>
      <c r="L341" s="131"/>
      <c r="M341" s="136"/>
      <c r="N341" s="137"/>
      <c r="O341" s="137"/>
      <c r="P341" s="137"/>
      <c r="Q341" s="137"/>
      <c r="R341" s="137"/>
      <c r="S341" s="137"/>
      <c r="T341" s="138"/>
      <c r="AT341" s="132" t="s">
        <v>94</v>
      </c>
      <c r="AU341" s="132" t="s">
        <v>2</v>
      </c>
      <c r="AV341" s="130" t="s">
        <v>2</v>
      </c>
      <c r="AW341" s="130" t="s">
        <v>96</v>
      </c>
      <c r="AX341" s="130" t="s">
        <v>84</v>
      </c>
      <c r="AY341" s="132" t="s">
        <v>85</v>
      </c>
    </row>
    <row r="342" spans="2:51" s="130" customFormat="1" x14ac:dyDescent="0.2">
      <c r="B342" s="131"/>
      <c r="D342" s="123" t="s">
        <v>94</v>
      </c>
      <c r="E342" s="132" t="s">
        <v>10</v>
      </c>
      <c r="F342" s="133" t="s">
        <v>405</v>
      </c>
      <c r="H342" s="134">
        <v>2.8929999999999998</v>
      </c>
      <c r="I342" s="135"/>
      <c r="L342" s="131"/>
      <c r="M342" s="136"/>
      <c r="N342" s="137"/>
      <c r="O342" s="137"/>
      <c r="P342" s="137"/>
      <c r="Q342" s="137"/>
      <c r="R342" s="137"/>
      <c r="S342" s="137"/>
      <c r="T342" s="138"/>
      <c r="AT342" s="132" t="s">
        <v>94</v>
      </c>
      <c r="AU342" s="132" t="s">
        <v>2</v>
      </c>
      <c r="AV342" s="130" t="s">
        <v>2</v>
      </c>
      <c r="AW342" s="130" t="s">
        <v>96</v>
      </c>
      <c r="AX342" s="130" t="s">
        <v>84</v>
      </c>
      <c r="AY342" s="132" t="s">
        <v>85</v>
      </c>
    </row>
    <row r="343" spans="2:51" s="130" customFormat="1" x14ac:dyDescent="0.2">
      <c r="B343" s="131"/>
      <c r="D343" s="123" t="s">
        <v>94</v>
      </c>
      <c r="E343" s="132" t="s">
        <v>10</v>
      </c>
      <c r="F343" s="133" t="s">
        <v>406</v>
      </c>
      <c r="H343" s="134">
        <v>8.8350000000000009</v>
      </c>
      <c r="I343" s="135"/>
      <c r="L343" s="131"/>
      <c r="M343" s="136"/>
      <c r="N343" s="137"/>
      <c r="O343" s="137"/>
      <c r="P343" s="137"/>
      <c r="Q343" s="137"/>
      <c r="R343" s="137"/>
      <c r="S343" s="137"/>
      <c r="T343" s="138"/>
      <c r="AT343" s="132" t="s">
        <v>94</v>
      </c>
      <c r="AU343" s="132" t="s">
        <v>2</v>
      </c>
      <c r="AV343" s="130" t="s">
        <v>2</v>
      </c>
      <c r="AW343" s="130" t="s">
        <v>96</v>
      </c>
      <c r="AX343" s="130" t="s">
        <v>84</v>
      </c>
      <c r="AY343" s="132" t="s">
        <v>85</v>
      </c>
    </row>
    <row r="344" spans="2:51" s="130" customFormat="1" x14ac:dyDescent="0.2">
      <c r="B344" s="131"/>
      <c r="D344" s="123" t="s">
        <v>94</v>
      </c>
      <c r="E344" s="132" t="s">
        <v>10</v>
      </c>
      <c r="F344" s="133" t="s">
        <v>407</v>
      </c>
      <c r="H344" s="134">
        <v>2.8410000000000002</v>
      </c>
      <c r="I344" s="135"/>
      <c r="L344" s="131"/>
      <c r="M344" s="136"/>
      <c r="N344" s="137"/>
      <c r="O344" s="137"/>
      <c r="P344" s="137"/>
      <c r="Q344" s="137"/>
      <c r="R344" s="137"/>
      <c r="S344" s="137"/>
      <c r="T344" s="138"/>
      <c r="AT344" s="132" t="s">
        <v>94</v>
      </c>
      <c r="AU344" s="132" t="s">
        <v>2</v>
      </c>
      <c r="AV344" s="130" t="s">
        <v>2</v>
      </c>
      <c r="AW344" s="130" t="s">
        <v>96</v>
      </c>
      <c r="AX344" s="130" t="s">
        <v>84</v>
      </c>
      <c r="AY344" s="132" t="s">
        <v>85</v>
      </c>
    </row>
    <row r="345" spans="2:51" s="130" customFormat="1" x14ac:dyDescent="0.2">
      <c r="B345" s="131"/>
      <c r="D345" s="123" t="s">
        <v>94</v>
      </c>
      <c r="E345" s="132" t="s">
        <v>10</v>
      </c>
      <c r="F345" s="133" t="s">
        <v>408</v>
      </c>
      <c r="H345" s="134">
        <v>0.81100000000000005</v>
      </c>
      <c r="I345" s="135"/>
      <c r="L345" s="131"/>
      <c r="M345" s="136"/>
      <c r="N345" s="137"/>
      <c r="O345" s="137"/>
      <c r="P345" s="137"/>
      <c r="Q345" s="137"/>
      <c r="R345" s="137"/>
      <c r="S345" s="137"/>
      <c r="T345" s="138"/>
      <c r="AT345" s="132" t="s">
        <v>94</v>
      </c>
      <c r="AU345" s="132" t="s">
        <v>2</v>
      </c>
      <c r="AV345" s="130" t="s">
        <v>2</v>
      </c>
      <c r="AW345" s="130" t="s">
        <v>96</v>
      </c>
      <c r="AX345" s="130" t="s">
        <v>84</v>
      </c>
      <c r="AY345" s="132" t="s">
        <v>85</v>
      </c>
    </row>
    <row r="346" spans="2:51" s="158" customFormat="1" x14ac:dyDescent="0.2">
      <c r="B346" s="159"/>
      <c r="D346" s="123" t="s">
        <v>94</v>
      </c>
      <c r="E346" s="160" t="s">
        <v>10</v>
      </c>
      <c r="F346" s="161" t="s">
        <v>372</v>
      </c>
      <c r="H346" s="162">
        <v>20.149999999999999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94</v>
      </c>
      <c r="AU346" s="160" t="s">
        <v>2</v>
      </c>
      <c r="AV346" s="158" t="s">
        <v>105</v>
      </c>
      <c r="AW346" s="158" t="s">
        <v>96</v>
      </c>
      <c r="AX346" s="158" t="s">
        <v>84</v>
      </c>
      <c r="AY346" s="160" t="s">
        <v>85</v>
      </c>
    </row>
    <row r="347" spans="2:51" s="121" customFormat="1" x14ac:dyDescent="0.2">
      <c r="B347" s="122"/>
      <c r="D347" s="123" t="s">
        <v>94</v>
      </c>
      <c r="E347" s="124" t="s">
        <v>10</v>
      </c>
      <c r="F347" s="125" t="s">
        <v>409</v>
      </c>
      <c r="H347" s="124" t="s">
        <v>10</v>
      </c>
      <c r="I347" s="126"/>
      <c r="L347" s="122"/>
      <c r="M347" s="127"/>
      <c r="N347" s="128"/>
      <c r="O347" s="128"/>
      <c r="P347" s="128"/>
      <c r="Q347" s="128"/>
      <c r="R347" s="128"/>
      <c r="S347" s="128"/>
      <c r="T347" s="129"/>
      <c r="AT347" s="124" t="s">
        <v>94</v>
      </c>
      <c r="AU347" s="124" t="s">
        <v>2</v>
      </c>
      <c r="AV347" s="121" t="s">
        <v>83</v>
      </c>
      <c r="AW347" s="121" t="s">
        <v>96</v>
      </c>
      <c r="AX347" s="121" t="s">
        <v>84</v>
      </c>
      <c r="AY347" s="124" t="s">
        <v>85</v>
      </c>
    </row>
    <row r="348" spans="2:51" s="130" customFormat="1" x14ac:dyDescent="0.2">
      <c r="B348" s="131"/>
      <c r="D348" s="123" t="s">
        <v>94</v>
      </c>
      <c r="E348" s="132" t="s">
        <v>10</v>
      </c>
      <c r="F348" s="133" t="s">
        <v>410</v>
      </c>
      <c r="H348" s="134">
        <v>8.9550000000000001</v>
      </c>
      <c r="I348" s="135"/>
      <c r="L348" s="131"/>
      <c r="M348" s="136"/>
      <c r="N348" s="137"/>
      <c r="O348" s="137"/>
      <c r="P348" s="137"/>
      <c r="Q348" s="137"/>
      <c r="R348" s="137"/>
      <c r="S348" s="137"/>
      <c r="T348" s="138"/>
      <c r="AT348" s="132" t="s">
        <v>94</v>
      </c>
      <c r="AU348" s="132" t="s">
        <v>2</v>
      </c>
      <c r="AV348" s="130" t="s">
        <v>2</v>
      </c>
      <c r="AW348" s="130" t="s">
        <v>96</v>
      </c>
      <c r="AX348" s="130" t="s">
        <v>84</v>
      </c>
      <c r="AY348" s="132" t="s">
        <v>85</v>
      </c>
    </row>
    <row r="349" spans="2:51" s="130" customFormat="1" x14ac:dyDescent="0.2">
      <c r="B349" s="131"/>
      <c r="D349" s="123" t="s">
        <v>94</v>
      </c>
      <c r="E349" s="132" t="s">
        <v>10</v>
      </c>
      <c r="F349" s="133" t="s">
        <v>411</v>
      </c>
      <c r="H349" s="134">
        <v>4.9800000000000004</v>
      </c>
      <c r="I349" s="135"/>
      <c r="L349" s="131"/>
      <c r="M349" s="136"/>
      <c r="N349" s="137"/>
      <c r="O349" s="137"/>
      <c r="P349" s="137"/>
      <c r="Q349" s="137"/>
      <c r="R349" s="137"/>
      <c r="S349" s="137"/>
      <c r="T349" s="138"/>
      <c r="AT349" s="132" t="s">
        <v>94</v>
      </c>
      <c r="AU349" s="132" t="s">
        <v>2</v>
      </c>
      <c r="AV349" s="130" t="s">
        <v>2</v>
      </c>
      <c r="AW349" s="130" t="s">
        <v>96</v>
      </c>
      <c r="AX349" s="130" t="s">
        <v>84</v>
      </c>
      <c r="AY349" s="132" t="s">
        <v>85</v>
      </c>
    </row>
    <row r="350" spans="2:51" s="130" customFormat="1" x14ac:dyDescent="0.2">
      <c r="B350" s="131"/>
      <c r="D350" s="123" t="s">
        <v>94</v>
      </c>
      <c r="E350" s="132" t="s">
        <v>10</v>
      </c>
      <c r="F350" s="133" t="s">
        <v>412</v>
      </c>
      <c r="H350" s="134">
        <v>5.3120000000000003</v>
      </c>
      <c r="I350" s="135"/>
      <c r="L350" s="131"/>
      <c r="M350" s="136"/>
      <c r="N350" s="137"/>
      <c r="O350" s="137"/>
      <c r="P350" s="137"/>
      <c r="Q350" s="137"/>
      <c r="R350" s="137"/>
      <c r="S350" s="137"/>
      <c r="T350" s="138"/>
      <c r="AT350" s="132" t="s">
        <v>94</v>
      </c>
      <c r="AU350" s="132" t="s">
        <v>2</v>
      </c>
      <c r="AV350" s="130" t="s">
        <v>2</v>
      </c>
      <c r="AW350" s="130" t="s">
        <v>96</v>
      </c>
      <c r="AX350" s="130" t="s">
        <v>84</v>
      </c>
      <c r="AY350" s="132" t="s">
        <v>85</v>
      </c>
    </row>
    <row r="351" spans="2:51" s="158" customFormat="1" x14ac:dyDescent="0.2">
      <c r="B351" s="159"/>
      <c r="D351" s="123" t="s">
        <v>94</v>
      </c>
      <c r="E351" s="160" t="s">
        <v>10</v>
      </c>
      <c r="F351" s="161" t="s">
        <v>372</v>
      </c>
      <c r="H351" s="162">
        <v>19.247</v>
      </c>
      <c r="I351" s="163"/>
      <c r="L351" s="159"/>
      <c r="M351" s="164"/>
      <c r="N351" s="165"/>
      <c r="O351" s="165"/>
      <c r="P351" s="165"/>
      <c r="Q351" s="165"/>
      <c r="R351" s="165"/>
      <c r="S351" s="165"/>
      <c r="T351" s="166"/>
      <c r="AT351" s="160" t="s">
        <v>94</v>
      </c>
      <c r="AU351" s="160" t="s">
        <v>2</v>
      </c>
      <c r="AV351" s="158" t="s">
        <v>105</v>
      </c>
      <c r="AW351" s="158" t="s">
        <v>96</v>
      </c>
      <c r="AX351" s="158" t="s">
        <v>84</v>
      </c>
      <c r="AY351" s="160" t="s">
        <v>85</v>
      </c>
    </row>
    <row r="352" spans="2:51" s="139" customFormat="1" x14ac:dyDescent="0.2">
      <c r="B352" s="140"/>
      <c r="D352" s="123" t="s">
        <v>94</v>
      </c>
      <c r="E352" s="141" t="s">
        <v>10</v>
      </c>
      <c r="F352" s="142" t="s">
        <v>100</v>
      </c>
      <c r="H352" s="143">
        <v>39.396999999999998</v>
      </c>
      <c r="I352" s="144"/>
      <c r="L352" s="140"/>
      <c r="M352" s="145"/>
      <c r="N352" s="146"/>
      <c r="O352" s="146"/>
      <c r="P352" s="146"/>
      <c r="Q352" s="146"/>
      <c r="R352" s="146"/>
      <c r="S352" s="146"/>
      <c r="T352" s="147"/>
      <c r="AT352" s="141" t="s">
        <v>94</v>
      </c>
      <c r="AU352" s="141" t="s">
        <v>2</v>
      </c>
      <c r="AV352" s="139" t="s">
        <v>92</v>
      </c>
      <c r="AW352" s="139" t="s">
        <v>96</v>
      </c>
      <c r="AX352" s="139" t="s">
        <v>83</v>
      </c>
      <c r="AY352" s="141" t="s">
        <v>85</v>
      </c>
    </row>
    <row r="353" spans="1:65" s="14" customFormat="1" ht="21.6" customHeight="1" x14ac:dyDescent="0.2">
      <c r="A353" s="10"/>
      <c r="B353" s="106"/>
      <c r="C353" s="107" t="s">
        <v>413</v>
      </c>
      <c r="D353" s="107" t="s">
        <v>87</v>
      </c>
      <c r="E353" s="108" t="s">
        <v>414</v>
      </c>
      <c r="F353" s="109" t="s">
        <v>415</v>
      </c>
      <c r="G353" s="110" t="s">
        <v>137</v>
      </c>
      <c r="H353" s="111">
        <v>2127.491</v>
      </c>
      <c r="I353" s="112"/>
      <c r="J353" s="113">
        <f>ROUND(I353*H353,2)</f>
        <v>0</v>
      </c>
      <c r="K353" s="109" t="s">
        <v>91</v>
      </c>
      <c r="L353" s="11"/>
      <c r="M353" s="114" t="s">
        <v>10</v>
      </c>
      <c r="N353" s="115" t="s">
        <v>27</v>
      </c>
      <c r="O353" s="116"/>
      <c r="P353" s="117">
        <f>O353*H353</f>
        <v>0</v>
      </c>
      <c r="Q353" s="117">
        <v>2.7499999999999998E-3</v>
      </c>
      <c r="R353" s="117">
        <f>Q353*H353</f>
        <v>5.8506002499999994</v>
      </c>
      <c r="S353" s="117">
        <v>0</v>
      </c>
      <c r="T353" s="118">
        <f>S353*H353</f>
        <v>0</v>
      </c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R353" s="119" t="s">
        <v>92</v>
      </c>
      <c r="AT353" s="119" t="s">
        <v>87</v>
      </c>
      <c r="AU353" s="119" t="s">
        <v>2</v>
      </c>
      <c r="AY353" s="2" t="s">
        <v>85</v>
      </c>
      <c r="BE353" s="120">
        <f>IF(N353="základní",J353,0)</f>
        <v>0</v>
      </c>
      <c r="BF353" s="120">
        <f>IF(N353="snížená",J353,0)</f>
        <v>0</v>
      </c>
      <c r="BG353" s="120">
        <f>IF(N353="zákl. přenesená",J353,0)</f>
        <v>0</v>
      </c>
      <c r="BH353" s="120">
        <f>IF(N353="sníž. přenesená",J353,0)</f>
        <v>0</v>
      </c>
      <c r="BI353" s="120">
        <f>IF(N353="nulová",J353,0)</f>
        <v>0</v>
      </c>
      <c r="BJ353" s="2" t="s">
        <v>83</v>
      </c>
      <c r="BK353" s="120">
        <f>ROUND(I353*H353,2)</f>
        <v>0</v>
      </c>
      <c r="BL353" s="2" t="s">
        <v>92</v>
      </c>
      <c r="BM353" s="119" t="s">
        <v>416</v>
      </c>
    </row>
    <row r="354" spans="1:65" s="121" customFormat="1" x14ac:dyDescent="0.2">
      <c r="B354" s="122"/>
      <c r="D354" s="123" t="s">
        <v>94</v>
      </c>
      <c r="E354" s="124" t="s">
        <v>10</v>
      </c>
      <c r="F354" s="125" t="s">
        <v>335</v>
      </c>
      <c r="H354" s="124" t="s">
        <v>10</v>
      </c>
      <c r="I354" s="126"/>
      <c r="L354" s="122"/>
      <c r="M354" s="127"/>
      <c r="N354" s="128"/>
      <c r="O354" s="128"/>
      <c r="P354" s="128"/>
      <c r="Q354" s="128"/>
      <c r="R354" s="128"/>
      <c r="S354" s="128"/>
      <c r="T354" s="129"/>
      <c r="AT354" s="124" t="s">
        <v>94</v>
      </c>
      <c r="AU354" s="124" t="s">
        <v>2</v>
      </c>
      <c r="AV354" s="121" t="s">
        <v>83</v>
      </c>
      <c r="AW354" s="121" t="s">
        <v>96</v>
      </c>
      <c r="AX354" s="121" t="s">
        <v>84</v>
      </c>
      <c r="AY354" s="124" t="s">
        <v>85</v>
      </c>
    </row>
    <row r="355" spans="1:65" s="130" customFormat="1" ht="22.5" x14ac:dyDescent="0.2">
      <c r="B355" s="131"/>
      <c r="D355" s="123" t="s">
        <v>94</v>
      </c>
      <c r="E355" s="132" t="s">
        <v>10</v>
      </c>
      <c r="F355" s="133" t="s">
        <v>417</v>
      </c>
      <c r="H355" s="134">
        <v>115.645</v>
      </c>
      <c r="I355" s="135"/>
      <c r="L355" s="131"/>
      <c r="M355" s="136"/>
      <c r="N355" s="137"/>
      <c r="O355" s="137"/>
      <c r="P355" s="137"/>
      <c r="Q355" s="137"/>
      <c r="R355" s="137"/>
      <c r="S355" s="137"/>
      <c r="T355" s="138"/>
      <c r="AT355" s="132" t="s">
        <v>94</v>
      </c>
      <c r="AU355" s="132" t="s">
        <v>2</v>
      </c>
      <c r="AV355" s="130" t="s">
        <v>2</v>
      </c>
      <c r="AW355" s="130" t="s">
        <v>96</v>
      </c>
      <c r="AX355" s="130" t="s">
        <v>84</v>
      </c>
      <c r="AY355" s="132" t="s">
        <v>85</v>
      </c>
    </row>
    <row r="356" spans="1:65" s="158" customFormat="1" x14ac:dyDescent="0.2">
      <c r="B356" s="159"/>
      <c r="D356" s="123" t="s">
        <v>94</v>
      </c>
      <c r="E356" s="160" t="s">
        <v>10</v>
      </c>
      <c r="F356" s="161" t="s">
        <v>372</v>
      </c>
      <c r="H356" s="162">
        <v>115.645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0" t="s">
        <v>94</v>
      </c>
      <c r="AU356" s="160" t="s">
        <v>2</v>
      </c>
      <c r="AV356" s="158" t="s">
        <v>105</v>
      </c>
      <c r="AW356" s="158" t="s">
        <v>96</v>
      </c>
      <c r="AX356" s="158" t="s">
        <v>84</v>
      </c>
      <c r="AY356" s="160" t="s">
        <v>85</v>
      </c>
    </row>
    <row r="357" spans="1:65" s="121" customFormat="1" x14ac:dyDescent="0.2">
      <c r="B357" s="122"/>
      <c r="D357" s="123" t="s">
        <v>94</v>
      </c>
      <c r="E357" s="124" t="s">
        <v>10</v>
      </c>
      <c r="F357" s="125" t="s">
        <v>342</v>
      </c>
      <c r="H357" s="124" t="s">
        <v>10</v>
      </c>
      <c r="I357" s="126"/>
      <c r="L357" s="122"/>
      <c r="M357" s="127"/>
      <c r="N357" s="128"/>
      <c r="O357" s="128"/>
      <c r="P357" s="128"/>
      <c r="Q357" s="128"/>
      <c r="R357" s="128"/>
      <c r="S357" s="128"/>
      <c r="T357" s="129"/>
      <c r="AT357" s="124" t="s">
        <v>94</v>
      </c>
      <c r="AU357" s="124" t="s">
        <v>2</v>
      </c>
      <c r="AV357" s="121" t="s">
        <v>83</v>
      </c>
      <c r="AW357" s="121" t="s">
        <v>96</v>
      </c>
      <c r="AX357" s="121" t="s">
        <v>84</v>
      </c>
      <c r="AY357" s="124" t="s">
        <v>85</v>
      </c>
    </row>
    <row r="358" spans="1:65" s="130" customFormat="1" x14ac:dyDescent="0.2">
      <c r="B358" s="131"/>
      <c r="D358" s="123" t="s">
        <v>94</v>
      </c>
      <c r="E358" s="132" t="s">
        <v>10</v>
      </c>
      <c r="F358" s="133" t="s">
        <v>418</v>
      </c>
      <c r="H358" s="134">
        <v>31.8</v>
      </c>
      <c r="I358" s="135"/>
      <c r="L358" s="131"/>
      <c r="M358" s="136"/>
      <c r="N358" s="137"/>
      <c r="O358" s="137"/>
      <c r="P358" s="137"/>
      <c r="Q358" s="137"/>
      <c r="R358" s="137"/>
      <c r="S358" s="137"/>
      <c r="T358" s="138"/>
      <c r="AT358" s="132" t="s">
        <v>94</v>
      </c>
      <c r="AU358" s="132" t="s">
        <v>2</v>
      </c>
      <c r="AV358" s="130" t="s">
        <v>2</v>
      </c>
      <c r="AW358" s="130" t="s">
        <v>96</v>
      </c>
      <c r="AX358" s="130" t="s">
        <v>84</v>
      </c>
      <c r="AY358" s="132" t="s">
        <v>85</v>
      </c>
    </row>
    <row r="359" spans="1:65" s="130" customFormat="1" x14ac:dyDescent="0.2">
      <c r="B359" s="131"/>
      <c r="D359" s="123" t="s">
        <v>94</v>
      </c>
      <c r="E359" s="132" t="s">
        <v>10</v>
      </c>
      <c r="F359" s="133" t="s">
        <v>419</v>
      </c>
      <c r="H359" s="134">
        <v>19.288</v>
      </c>
      <c r="I359" s="135"/>
      <c r="L359" s="131"/>
      <c r="M359" s="136"/>
      <c r="N359" s="137"/>
      <c r="O359" s="137"/>
      <c r="P359" s="137"/>
      <c r="Q359" s="137"/>
      <c r="R359" s="137"/>
      <c r="S359" s="137"/>
      <c r="T359" s="138"/>
      <c r="AT359" s="132" t="s">
        <v>94</v>
      </c>
      <c r="AU359" s="132" t="s">
        <v>2</v>
      </c>
      <c r="AV359" s="130" t="s">
        <v>2</v>
      </c>
      <c r="AW359" s="130" t="s">
        <v>96</v>
      </c>
      <c r="AX359" s="130" t="s">
        <v>84</v>
      </c>
      <c r="AY359" s="132" t="s">
        <v>85</v>
      </c>
    </row>
    <row r="360" spans="1:65" s="130" customFormat="1" x14ac:dyDescent="0.2">
      <c r="B360" s="131"/>
      <c r="D360" s="123" t="s">
        <v>94</v>
      </c>
      <c r="E360" s="132" t="s">
        <v>10</v>
      </c>
      <c r="F360" s="133" t="s">
        <v>420</v>
      </c>
      <c r="H360" s="134">
        <v>58.899000000000001</v>
      </c>
      <c r="I360" s="135"/>
      <c r="L360" s="131"/>
      <c r="M360" s="136"/>
      <c r="N360" s="137"/>
      <c r="O360" s="137"/>
      <c r="P360" s="137"/>
      <c r="Q360" s="137"/>
      <c r="R360" s="137"/>
      <c r="S360" s="137"/>
      <c r="T360" s="138"/>
      <c r="AT360" s="132" t="s">
        <v>94</v>
      </c>
      <c r="AU360" s="132" t="s">
        <v>2</v>
      </c>
      <c r="AV360" s="130" t="s">
        <v>2</v>
      </c>
      <c r="AW360" s="130" t="s">
        <v>96</v>
      </c>
      <c r="AX360" s="130" t="s">
        <v>84</v>
      </c>
      <c r="AY360" s="132" t="s">
        <v>85</v>
      </c>
    </row>
    <row r="361" spans="1:65" s="130" customFormat="1" x14ac:dyDescent="0.2">
      <c r="B361" s="131"/>
      <c r="D361" s="123" t="s">
        <v>94</v>
      </c>
      <c r="E361" s="132" t="s">
        <v>10</v>
      </c>
      <c r="F361" s="133" t="s">
        <v>421</v>
      </c>
      <c r="H361" s="134">
        <v>18.943000000000001</v>
      </c>
      <c r="I361" s="135"/>
      <c r="L361" s="131"/>
      <c r="M361" s="136"/>
      <c r="N361" s="137"/>
      <c r="O361" s="137"/>
      <c r="P361" s="137"/>
      <c r="Q361" s="137"/>
      <c r="R361" s="137"/>
      <c r="S361" s="137"/>
      <c r="T361" s="138"/>
      <c r="AT361" s="132" t="s">
        <v>94</v>
      </c>
      <c r="AU361" s="132" t="s">
        <v>2</v>
      </c>
      <c r="AV361" s="130" t="s">
        <v>2</v>
      </c>
      <c r="AW361" s="130" t="s">
        <v>96</v>
      </c>
      <c r="AX361" s="130" t="s">
        <v>84</v>
      </c>
      <c r="AY361" s="132" t="s">
        <v>85</v>
      </c>
    </row>
    <row r="362" spans="1:65" s="130" customFormat="1" x14ac:dyDescent="0.2">
      <c r="B362" s="131"/>
      <c r="D362" s="123" t="s">
        <v>94</v>
      </c>
      <c r="E362" s="132" t="s">
        <v>10</v>
      </c>
      <c r="F362" s="133" t="s">
        <v>422</v>
      </c>
      <c r="H362" s="134">
        <v>5.4050000000000002</v>
      </c>
      <c r="I362" s="135"/>
      <c r="L362" s="131"/>
      <c r="M362" s="136"/>
      <c r="N362" s="137"/>
      <c r="O362" s="137"/>
      <c r="P362" s="137"/>
      <c r="Q362" s="137"/>
      <c r="R362" s="137"/>
      <c r="S362" s="137"/>
      <c r="T362" s="138"/>
      <c r="AT362" s="132" t="s">
        <v>94</v>
      </c>
      <c r="AU362" s="132" t="s">
        <v>2</v>
      </c>
      <c r="AV362" s="130" t="s">
        <v>2</v>
      </c>
      <c r="AW362" s="130" t="s">
        <v>96</v>
      </c>
      <c r="AX362" s="130" t="s">
        <v>84</v>
      </c>
      <c r="AY362" s="132" t="s">
        <v>85</v>
      </c>
    </row>
    <row r="363" spans="1:65" s="130" customFormat="1" x14ac:dyDescent="0.2">
      <c r="B363" s="131"/>
      <c r="D363" s="123" t="s">
        <v>94</v>
      </c>
      <c r="E363" s="132" t="s">
        <v>10</v>
      </c>
      <c r="F363" s="133" t="s">
        <v>423</v>
      </c>
      <c r="H363" s="134">
        <v>59.7</v>
      </c>
      <c r="I363" s="135"/>
      <c r="L363" s="131"/>
      <c r="M363" s="136"/>
      <c r="N363" s="137"/>
      <c r="O363" s="137"/>
      <c r="P363" s="137"/>
      <c r="Q363" s="137"/>
      <c r="R363" s="137"/>
      <c r="S363" s="137"/>
      <c r="T363" s="138"/>
      <c r="AT363" s="132" t="s">
        <v>94</v>
      </c>
      <c r="AU363" s="132" t="s">
        <v>2</v>
      </c>
      <c r="AV363" s="130" t="s">
        <v>2</v>
      </c>
      <c r="AW363" s="130" t="s">
        <v>96</v>
      </c>
      <c r="AX363" s="130" t="s">
        <v>84</v>
      </c>
      <c r="AY363" s="132" t="s">
        <v>85</v>
      </c>
    </row>
    <row r="364" spans="1:65" s="130" customFormat="1" x14ac:dyDescent="0.2">
      <c r="B364" s="131"/>
      <c r="D364" s="123" t="s">
        <v>94</v>
      </c>
      <c r="E364" s="132" t="s">
        <v>10</v>
      </c>
      <c r="F364" s="133" t="s">
        <v>424</v>
      </c>
      <c r="H364" s="134">
        <v>33.198</v>
      </c>
      <c r="I364" s="135"/>
      <c r="L364" s="131"/>
      <c r="M364" s="136"/>
      <c r="N364" s="137"/>
      <c r="O364" s="137"/>
      <c r="P364" s="137"/>
      <c r="Q364" s="137"/>
      <c r="R364" s="137"/>
      <c r="S364" s="137"/>
      <c r="T364" s="138"/>
      <c r="AT364" s="132" t="s">
        <v>94</v>
      </c>
      <c r="AU364" s="132" t="s">
        <v>2</v>
      </c>
      <c r="AV364" s="130" t="s">
        <v>2</v>
      </c>
      <c r="AW364" s="130" t="s">
        <v>96</v>
      </c>
      <c r="AX364" s="130" t="s">
        <v>84</v>
      </c>
      <c r="AY364" s="132" t="s">
        <v>85</v>
      </c>
    </row>
    <row r="365" spans="1:65" s="130" customFormat="1" x14ac:dyDescent="0.2">
      <c r="B365" s="131"/>
      <c r="D365" s="123" t="s">
        <v>94</v>
      </c>
      <c r="E365" s="132" t="s">
        <v>10</v>
      </c>
      <c r="F365" s="133" t="s">
        <v>425</v>
      </c>
      <c r="H365" s="134">
        <v>35.415999999999997</v>
      </c>
      <c r="I365" s="135"/>
      <c r="L365" s="131"/>
      <c r="M365" s="136"/>
      <c r="N365" s="137"/>
      <c r="O365" s="137"/>
      <c r="P365" s="137"/>
      <c r="Q365" s="137"/>
      <c r="R365" s="137"/>
      <c r="S365" s="137"/>
      <c r="T365" s="138"/>
      <c r="AT365" s="132" t="s">
        <v>94</v>
      </c>
      <c r="AU365" s="132" t="s">
        <v>2</v>
      </c>
      <c r="AV365" s="130" t="s">
        <v>2</v>
      </c>
      <c r="AW365" s="130" t="s">
        <v>96</v>
      </c>
      <c r="AX365" s="130" t="s">
        <v>84</v>
      </c>
      <c r="AY365" s="132" t="s">
        <v>85</v>
      </c>
    </row>
    <row r="366" spans="1:65" s="158" customFormat="1" x14ac:dyDescent="0.2">
      <c r="B366" s="159"/>
      <c r="D366" s="123" t="s">
        <v>94</v>
      </c>
      <c r="E366" s="160" t="s">
        <v>10</v>
      </c>
      <c r="F366" s="161" t="s">
        <v>372</v>
      </c>
      <c r="H366" s="162">
        <v>262.649</v>
      </c>
      <c r="I366" s="163"/>
      <c r="L366" s="159"/>
      <c r="M366" s="164"/>
      <c r="N366" s="165"/>
      <c r="O366" s="165"/>
      <c r="P366" s="165"/>
      <c r="Q366" s="165"/>
      <c r="R366" s="165"/>
      <c r="S366" s="165"/>
      <c r="T366" s="166"/>
      <c r="AT366" s="160" t="s">
        <v>94</v>
      </c>
      <c r="AU366" s="160" t="s">
        <v>2</v>
      </c>
      <c r="AV366" s="158" t="s">
        <v>105</v>
      </c>
      <c r="AW366" s="158" t="s">
        <v>96</v>
      </c>
      <c r="AX366" s="158" t="s">
        <v>84</v>
      </c>
      <c r="AY366" s="160" t="s">
        <v>85</v>
      </c>
    </row>
    <row r="367" spans="1:65" s="121" customFormat="1" x14ac:dyDescent="0.2">
      <c r="B367" s="122"/>
      <c r="D367" s="123" t="s">
        <v>94</v>
      </c>
      <c r="E367" s="124" t="s">
        <v>10</v>
      </c>
      <c r="F367" s="125" t="s">
        <v>426</v>
      </c>
      <c r="H367" s="124" t="s">
        <v>10</v>
      </c>
      <c r="I367" s="126"/>
      <c r="L367" s="122"/>
      <c r="M367" s="127"/>
      <c r="N367" s="128"/>
      <c r="O367" s="128"/>
      <c r="P367" s="128"/>
      <c r="Q367" s="128"/>
      <c r="R367" s="128"/>
      <c r="S367" s="128"/>
      <c r="T367" s="129"/>
      <c r="AT367" s="124" t="s">
        <v>94</v>
      </c>
      <c r="AU367" s="124" t="s">
        <v>2</v>
      </c>
      <c r="AV367" s="121" t="s">
        <v>83</v>
      </c>
      <c r="AW367" s="121" t="s">
        <v>96</v>
      </c>
      <c r="AX367" s="121" t="s">
        <v>84</v>
      </c>
      <c r="AY367" s="124" t="s">
        <v>85</v>
      </c>
    </row>
    <row r="368" spans="1:65" s="121" customFormat="1" x14ac:dyDescent="0.2">
      <c r="B368" s="122"/>
      <c r="D368" s="123" t="s">
        <v>94</v>
      </c>
      <c r="E368" s="124" t="s">
        <v>10</v>
      </c>
      <c r="F368" s="125" t="s">
        <v>342</v>
      </c>
      <c r="H368" s="124" t="s">
        <v>10</v>
      </c>
      <c r="I368" s="126"/>
      <c r="L368" s="122"/>
      <c r="M368" s="127"/>
      <c r="N368" s="128"/>
      <c r="O368" s="128"/>
      <c r="P368" s="128"/>
      <c r="Q368" s="128"/>
      <c r="R368" s="128"/>
      <c r="S368" s="128"/>
      <c r="T368" s="129"/>
      <c r="AT368" s="124" t="s">
        <v>94</v>
      </c>
      <c r="AU368" s="124" t="s">
        <v>2</v>
      </c>
      <c r="AV368" s="121" t="s">
        <v>83</v>
      </c>
      <c r="AW368" s="121" t="s">
        <v>96</v>
      </c>
      <c r="AX368" s="121" t="s">
        <v>84</v>
      </c>
      <c r="AY368" s="124" t="s">
        <v>85</v>
      </c>
    </row>
    <row r="369" spans="2:51" s="121" customFormat="1" x14ac:dyDescent="0.2">
      <c r="B369" s="122"/>
      <c r="D369" s="123" t="s">
        <v>94</v>
      </c>
      <c r="E369" s="124" t="s">
        <v>10</v>
      </c>
      <c r="F369" s="125" t="s">
        <v>343</v>
      </c>
      <c r="H369" s="124" t="s">
        <v>10</v>
      </c>
      <c r="I369" s="126"/>
      <c r="L369" s="122"/>
      <c r="M369" s="127"/>
      <c r="N369" s="128"/>
      <c r="O369" s="128"/>
      <c r="P369" s="128"/>
      <c r="Q369" s="128"/>
      <c r="R369" s="128"/>
      <c r="S369" s="128"/>
      <c r="T369" s="129"/>
      <c r="AT369" s="124" t="s">
        <v>94</v>
      </c>
      <c r="AU369" s="124" t="s">
        <v>2</v>
      </c>
      <c r="AV369" s="121" t="s">
        <v>83</v>
      </c>
      <c r="AW369" s="121" t="s">
        <v>96</v>
      </c>
      <c r="AX369" s="121" t="s">
        <v>84</v>
      </c>
      <c r="AY369" s="124" t="s">
        <v>85</v>
      </c>
    </row>
    <row r="370" spans="2:51" s="130" customFormat="1" ht="33.75" x14ac:dyDescent="0.2">
      <c r="B370" s="131"/>
      <c r="D370" s="123" t="s">
        <v>94</v>
      </c>
      <c r="E370" s="132" t="s">
        <v>10</v>
      </c>
      <c r="F370" s="133" t="s">
        <v>427</v>
      </c>
      <c r="H370" s="134">
        <v>92.932000000000002</v>
      </c>
      <c r="I370" s="135"/>
      <c r="L370" s="131"/>
      <c r="M370" s="136"/>
      <c r="N370" s="137"/>
      <c r="O370" s="137"/>
      <c r="P370" s="137"/>
      <c r="Q370" s="137"/>
      <c r="R370" s="137"/>
      <c r="S370" s="137"/>
      <c r="T370" s="138"/>
      <c r="AT370" s="132" t="s">
        <v>94</v>
      </c>
      <c r="AU370" s="132" t="s">
        <v>2</v>
      </c>
      <c r="AV370" s="130" t="s">
        <v>2</v>
      </c>
      <c r="AW370" s="130" t="s">
        <v>96</v>
      </c>
      <c r="AX370" s="130" t="s">
        <v>84</v>
      </c>
      <c r="AY370" s="132" t="s">
        <v>85</v>
      </c>
    </row>
    <row r="371" spans="2:51" s="130" customFormat="1" ht="22.5" x14ac:dyDescent="0.2">
      <c r="B371" s="131"/>
      <c r="D371" s="123" t="s">
        <v>94</v>
      </c>
      <c r="E371" s="132" t="s">
        <v>10</v>
      </c>
      <c r="F371" s="133" t="s">
        <v>428</v>
      </c>
      <c r="H371" s="134">
        <v>54.923000000000002</v>
      </c>
      <c r="I371" s="135"/>
      <c r="L371" s="131"/>
      <c r="M371" s="136"/>
      <c r="N371" s="137"/>
      <c r="O371" s="137"/>
      <c r="P371" s="137"/>
      <c r="Q371" s="137"/>
      <c r="R371" s="137"/>
      <c r="S371" s="137"/>
      <c r="T371" s="138"/>
      <c r="AT371" s="132" t="s">
        <v>94</v>
      </c>
      <c r="AU371" s="132" t="s">
        <v>2</v>
      </c>
      <c r="AV371" s="130" t="s">
        <v>2</v>
      </c>
      <c r="AW371" s="130" t="s">
        <v>96</v>
      </c>
      <c r="AX371" s="130" t="s">
        <v>84</v>
      </c>
      <c r="AY371" s="132" t="s">
        <v>85</v>
      </c>
    </row>
    <row r="372" spans="2:51" s="121" customFormat="1" x14ac:dyDescent="0.2">
      <c r="B372" s="122"/>
      <c r="D372" s="123" t="s">
        <v>94</v>
      </c>
      <c r="E372" s="124" t="s">
        <v>10</v>
      </c>
      <c r="F372" s="125" t="s">
        <v>346</v>
      </c>
      <c r="H372" s="124" t="s">
        <v>10</v>
      </c>
      <c r="I372" s="126"/>
      <c r="L372" s="122"/>
      <c r="M372" s="127"/>
      <c r="N372" s="128"/>
      <c r="O372" s="128"/>
      <c r="P372" s="128"/>
      <c r="Q372" s="128"/>
      <c r="R372" s="128"/>
      <c r="S372" s="128"/>
      <c r="T372" s="129"/>
      <c r="AT372" s="124" t="s">
        <v>94</v>
      </c>
      <c r="AU372" s="124" t="s">
        <v>2</v>
      </c>
      <c r="AV372" s="121" t="s">
        <v>83</v>
      </c>
      <c r="AW372" s="121" t="s">
        <v>96</v>
      </c>
      <c r="AX372" s="121" t="s">
        <v>84</v>
      </c>
      <c r="AY372" s="124" t="s">
        <v>85</v>
      </c>
    </row>
    <row r="373" spans="2:51" s="130" customFormat="1" ht="22.5" x14ac:dyDescent="0.2">
      <c r="B373" s="131"/>
      <c r="D373" s="123" t="s">
        <v>94</v>
      </c>
      <c r="E373" s="132" t="s">
        <v>10</v>
      </c>
      <c r="F373" s="133" t="s">
        <v>429</v>
      </c>
      <c r="H373" s="134">
        <v>50.213999999999999</v>
      </c>
      <c r="I373" s="135"/>
      <c r="L373" s="131"/>
      <c r="M373" s="136"/>
      <c r="N373" s="137"/>
      <c r="O373" s="137"/>
      <c r="P373" s="137"/>
      <c r="Q373" s="137"/>
      <c r="R373" s="137"/>
      <c r="S373" s="137"/>
      <c r="T373" s="138"/>
      <c r="AT373" s="132" t="s">
        <v>94</v>
      </c>
      <c r="AU373" s="132" t="s">
        <v>2</v>
      </c>
      <c r="AV373" s="130" t="s">
        <v>2</v>
      </c>
      <c r="AW373" s="130" t="s">
        <v>96</v>
      </c>
      <c r="AX373" s="130" t="s">
        <v>84</v>
      </c>
      <c r="AY373" s="132" t="s">
        <v>85</v>
      </c>
    </row>
    <row r="374" spans="2:51" s="121" customFormat="1" x14ac:dyDescent="0.2">
      <c r="B374" s="122"/>
      <c r="D374" s="123" t="s">
        <v>94</v>
      </c>
      <c r="E374" s="124" t="s">
        <v>10</v>
      </c>
      <c r="F374" s="125" t="s">
        <v>348</v>
      </c>
      <c r="H374" s="124" t="s">
        <v>10</v>
      </c>
      <c r="I374" s="126"/>
      <c r="L374" s="122"/>
      <c r="M374" s="127"/>
      <c r="N374" s="128"/>
      <c r="O374" s="128"/>
      <c r="P374" s="128"/>
      <c r="Q374" s="128"/>
      <c r="R374" s="128"/>
      <c r="S374" s="128"/>
      <c r="T374" s="129"/>
      <c r="AT374" s="124" t="s">
        <v>94</v>
      </c>
      <c r="AU374" s="124" t="s">
        <v>2</v>
      </c>
      <c r="AV374" s="121" t="s">
        <v>83</v>
      </c>
      <c r="AW374" s="121" t="s">
        <v>96</v>
      </c>
      <c r="AX374" s="121" t="s">
        <v>84</v>
      </c>
      <c r="AY374" s="124" t="s">
        <v>85</v>
      </c>
    </row>
    <row r="375" spans="2:51" s="130" customFormat="1" x14ac:dyDescent="0.2">
      <c r="B375" s="131"/>
      <c r="D375" s="123" t="s">
        <v>94</v>
      </c>
      <c r="E375" s="132" t="s">
        <v>10</v>
      </c>
      <c r="F375" s="133" t="s">
        <v>430</v>
      </c>
      <c r="H375" s="134">
        <v>64.125</v>
      </c>
      <c r="I375" s="135"/>
      <c r="L375" s="131"/>
      <c r="M375" s="136"/>
      <c r="N375" s="137"/>
      <c r="O375" s="137"/>
      <c r="P375" s="137"/>
      <c r="Q375" s="137"/>
      <c r="R375" s="137"/>
      <c r="S375" s="137"/>
      <c r="T375" s="138"/>
      <c r="AT375" s="132" t="s">
        <v>94</v>
      </c>
      <c r="AU375" s="132" t="s">
        <v>2</v>
      </c>
      <c r="AV375" s="130" t="s">
        <v>2</v>
      </c>
      <c r="AW375" s="130" t="s">
        <v>96</v>
      </c>
      <c r="AX375" s="130" t="s">
        <v>84</v>
      </c>
      <c r="AY375" s="132" t="s">
        <v>85</v>
      </c>
    </row>
    <row r="376" spans="2:51" s="121" customFormat="1" x14ac:dyDescent="0.2">
      <c r="B376" s="122"/>
      <c r="D376" s="123" t="s">
        <v>94</v>
      </c>
      <c r="E376" s="124" t="s">
        <v>10</v>
      </c>
      <c r="F376" s="125" t="s">
        <v>350</v>
      </c>
      <c r="H376" s="124" t="s">
        <v>10</v>
      </c>
      <c r="I376" s="126"/>
      <c r="L376" s="122"/>
      <c r="M376" s="127"/>
      <c r="N376" s="128"/>
      <c r="O376" s="128"/>
      <c r="P376" s="128"/>
      <c r="Q376" s="128"/>
      <c r="R376" s="128"/>
      <c r="S376" s="128"/>
      <c r="T376" s="129"/>
      <c r="AT376" s="124" t="s">
        <v>94</v>
      </c>
      <c r="AU376" s="124" t="s">
        <v>2</v>
      </c>
      <c r="AV376" s="121" t="s">
        <v>83</v>
      </c>
      <c r="AW376" s="121" t="s">
        <v>96</v>
      </c>
      <c r="AX376" s="121" t="s">
        <v>84</v>
      </c>
      <c r="AY376" s="124" t="s">
        <v>85</v>
      </c>
    </row>
    <row r="377" spans="2:51" s="130" customFormat="1" x14ac:dyDescent="0.2">
      <c r="B377" s="131"/>
      <c r="D377" s="123" t="s">
        <v>94</v>
      </c>
      <c r="E377" s="132" t="s">
        <v>10</v>
      </c>
      <c r="F377" s="133" t="s">
        <v>430</v>
      </c>
      <c r="H377" s="134">
        <v>64.125</v>
      </c>
      <c r="I377" s="135"/>
      <c r="L377" s="131"/>
      <c r="M377" s="136"/>
      <c r="N377" s="137"/>
      <c r="O377" s="137"/>
      <c r="P377" s="137"/>
      <c r="Q377" s="137"/>
      <c r="R377" s="137"/>
      <c r="S377" s="137"/>
      <c r="T377" s="138"/>
      <c r="AT377" s="132" t="s">
        <v>94</v>
      </c>
      <c r="AU377" s="132" t="s">
        <v>2</v>
      </c>
      <c r="AV377" s="130" t="s">
        <v>2</v>
      </c>
      <c r="AW377" s="130" t="s">
        <v>96</v>
      </c>
      <c r="AX377" s="130" t="s">
        <v>84</v>
      </c>
      <c r="AY377" s="132" t="s">
        <v>85</v>
      </c>
    </row>
    <row r="378" spans="2:51" s="121" customFormat="1" x14ac:dyDescent="0.2">
      <c r="B378" s="122"/>
      <c r="D378" s="123" t="s">
        <v>94</v>
      </c>
      <c r="E378" s="124" t="s">
        <v>10</v>
      </c>
      <c r="F378" s="125" t="s">
        <v>351</v>
      </c>
      <c r="H378" s="124" t="s">
        <v>10</v>
      </c>
      <c r="I378" s="126"/>
      <c r="L378" s="122"/>
      <c r="M378" s="127"/>
      <c r="N378" s="128"/>
      <c r="O378" s="128"/>
      <c r="P378" s="128"/>
      <c r="Q378" s="128"/>
      <c r="R378" s="128"/>
      <c r="S378" s="128"/>
      <c r="T378" s="129"/>
      <c r="AT378" s="124" t="s">
        <v>94</v>
      </c>
      <c r="AU378" s="124" t="s">
        <v>2</v>
      </c>
      <c r="AV378" s="121" t="s">
        <v>83</v>
      </c>
      <c r="AW378" s="121" t="s">
        <v>96</v>
      </c>
      <c r="AX378" s="121" t="s">
        <v>84</v>
      </c>
      <c r="AY378" s="124" t="s">
        <v>85</v>
      </c>
    </row>
    <row r="379" spans="2:51" s="130" customFormat="1" x14ac:dyDescent="0.2">
      <c r="B379" s="131"/>
      <c r="D379" s="123" t="s">
        <v>94</v>
      </c>
      <c r="E379" s="132" t="s">
        <v>10</v>
      </c>
      <c r="F379" s="133" t="s">
        <v>431</v>
      </c>
      <c r="H379" s="134">
        <v>24.53</v>
      </c>
      <c r="I379" s="135"/>
      <c r="L379" s="131"/>
      <c r="M379" s="136"/>
      <c r="N379" s="137"/>
      <c r="O379" s="137"/>
      <c r="P379" s="137"/>
      <c r="Q379" s="137"/>
      <c r="R379" s="137"/>
      <c r="S379" s="137"/>
      <c r="T379" s="138"/>
      <c r="AT379" s="132" t="s">
        <v>94</v>
      </c>
      <c r="AU379" s="132" t="s">
        <v>2</v>
      </c>
      <c r="AV379" s="130" t="s">
        <v>2</v>
      </c>
      <c r="AW379" s="130" t="s">
        <v>96</v>
      </c>
      <c r="AX379" s="130" t="s">
        <v>84</v>
      </c>
      <c r="AY379" s="132" t="s">
        <v>85</v>
      </c>
    </row>
    <row r="380" spans="2:51" s="121" customFormat="1" x14ac:dyDescent="0.2">
      <c r="B380" s="122"/>
      <c r="D380" s="123" t="s">
        <v>94</v>
      </c>
      <c r="E380" s="124" t="s">
        <v>10</v>
      </c>
      <c r="F380" s="125" t="s">
        <v>353</v>
      </c>
      <c r="H380" s="124" t="s">
        <v>10</v>
      </c>
      <c r="I380" s="126"/>
      <c r="L380" s="122"/>
      <c r="M380" s="127"/>
      <c r="N380" s="128"/>
      <c r="O380" s="128"/>
      <c r="P380" s="128"/>
      <c r="Q380" s="128"/>
      <c r="R380" s="128"/>
      <c r="S380" s="128"/>
      <c r="T380" s="129"/>
      <c r="AT380" s="124" t="s">
        <v>94</v>
      </c>
      <c r="AU380" s="124" t="s">
        <v>2</v>
      </c>
      <c r="AV380" s="121" t="s">
        <v>83</v>
      </c>
      <c r="AW380" s="121" t="s">
        <v>96</v>
      </c>
      <c r="AX380" s="121" t="s">
        <v>84</v>
      </c>
      <c r="AY380" s="124" t="s">
        <v>85</v>
      </c>
    </row>
    <row r="381" spans="2:51" s="130" customFormat="1" x14ac:dyDescent="0.2">
      <c r="B381" s="131"/>
      <c r="D381" s="123" t="s">
        <v>94</v>
      </c>
      <c r="E381" s="132" t="s">
        <v>10</v>
      </c>
      <c r="F381" s="133" t="s">
        <v>431</v>
      </c>
      <c r="H381" s="134">
        <v>24.53</v>
      </c>
      <c r="I381" s="135"/>
      <c r="L381" s="131"/>
      <c r="M381" s="136"/>
      <c r="N381" s="137"/>
      <c r="O381" s="137"/>
      <c r="P381" s="137"/>
      <c r="Q381" s="137"/>
      <c r="R381" s="137"/>
      <c r="S381" s="137"/>
      <c r="T381" s="138"/>
      <c r="AT381" s="132" t="s">
        <v>94</v>
      </c>
      <c r="AU381" s="132" t="s">
        <v>2</v>
      </c>
      <c r="AV381" s="130" t="s">
        <v>2</v>
      </c>
      <c r="AW381" s="130" t="s">
        <v>96</v>
      </c>
      <c r="AX381" s="130" t="s">
        <v>84</v>
      </c>
      <c r="AY381" s="132" t="s">
        <v>85</v>
      </c>
    </row>
    <row r="382" spans="2:51" s="121" customFormat="1" x14ac:dyDescent="0.2">
      <c r="B382" s="122"/>
      <c r="D382" s="123" t="s">
        <v>94</v>
      </c>
      <c r="E382" s="124" t="s">
        <v>10</v>
      </c>
      <c r="F382" s="125" t="s">
        <v>354</v>
      </c>
      <c r="H382" s="124" t="s">
        <v>10</v>
      </c>
      <c r="I382" s="126"/>
      <c r="L382" s="122"/>
      <c r="M382" s="127"/>
      <c r="N382" s="128"/>
      <c r="O382" s="128"/>
      <c r="P382" s="128"/>
      <c r="Q382" s="128"/>
      <c r="R382" s="128"/>
      <c r="S382" s="128"/>
      <c r="T382" s="129"/>
      <c r="AT382" s="124" t="s">
        <v>94</v>
      </c>
      <c r="AU382" s="124" t="s">
        <v>2</v>
      </c>
      <c r="AV382" s="121" t="s">
        <v>83</v>
      </c>
      <c r="AW382" s="121" t="s">
        <v>96</v>
      </c>
      <c r="AX382" s="121" t="s">
        <v>84</v>
      </c>
      <c r="AY382" s="124" t="s">
        <v>85</v>
      </c>
    </row>
    <row r="383" spans="2:51" s="130" customFormat="1" ht="22.5" x14ac:dyDescent="0.2">
      <c r="B383" s="131"/>
      <c r="D383" s="123" t="s">
        <v>94</v>
      </c>
      <c r="E383" s="132" t="s">
        <v>10</v>
      </c>
      <c r="F383" s="133" t="s">
        <v>432</v>
      </c>
      <c r="H383" s="134">
        <v>203.53100000000001</v>
      </c>
      <c r="I383" s="135"/>
      <c r="L383" s="131"/>
      <c r="M383" s="136"/>
      <c r="N383" s="137"/>
      <c r="O383" s="137"/>
      <c r="P383" s="137"/>
      <c r="Q383" s="137"/>
      <c r="R383" s="137"/>
      <c r="S383" s="137"/>
      <c r="T383" s="138"/>
      <c r="AT383" s="132" t="s">
        <v>94</v>
      </c>
      <c r="AU383" s="132" t="s">
        <v>2</v>
      </c>
      <c r="AV383" s="130" t="s">
        <v>2</v>
      </c>
      <c r="AW383" s="130" t="s">
        <v>96</v>
      </c>
      <c r="AX383" s="130" t="s">
        <v>84</v>
      </c>
      <c r="AY383" s="132" t="s">
        <v>85</v>
      </c>
    </row>
    <row r="384" spans="2:51" s="121" customFormat="1" x14ac:dyDescent="0.2">
      <c r="B384" s="122"/>
      <c r="D384" s="123" t="s">
        <v>94</v>
      </c>
      <c r="E384" s="124" t="s">
        <v>10</v>
      </c>
      <c r="F384" s="125" t="s">
        <v>356</v>
      </c>
      <c r="H384" s="124" t="s">
        <v>10</v>
      </c>
      <c r="I384" s="126"/>
      <c r="L384" s="122"/>
      <c r="M384" s="127"/>
      <c r="N384" s="128"/>
      <c r="O384" s="128"/>
      <c r="P384" s="128"/>
      <c r="Q384" s="128"/>
      <c r="R384" s="128"/>
      <c r="S384" s="128"/>
      <c r="T384" s="129"/>
      <c r="AT384" s="124" t="s">
        <v>94</v>
      </c>
      <c r="AU384" s="124" t="s">
        <v>2</v>
      </c>
      <c r="AV384" s="121" t="s">
        <v>83</v>
      </c>
      <c r="AW384" s="121" t="s">
        <v>96</v>
      </c>
      <c r="AX384" s="121" t="s">
        <v>84</v>
      </c>
      <c r="AY384" s="124" t="s">
        <v>85</v>
      </c>
    </row>
    <row r="385" spans="2:51" s="130" customFormat="1" x14ac:dyDescent="0.2">
      <c r="B385" s="131"/>
      <c r="D385" s="123" t="s">
        <v>94</v>
      </c>
      <c r="E385" s="132" t="s">
        <v>10</v>
      </c>
      <c r="F385" s="133" t="s">
        <v>433</v>
      </c>
      <c r="H385" s="134">
        <v>33.183999999999997</v>
      </c>
      <c r="I385" s="135"/>
      <c r="L385" s="131"/>
      <c r="M385" s="136"/>
      <c r="N385" s="137"/>
      <c r="O385" s="137"/>
      <c r="P385" s="137"/>
      <c r="Q385" s="137"/>
      <c r="R385" s="137"/>
      <c r="S385" s="137"/>
      <c r="T385" s="138"/>
      <c r="AT385" s="132" t="s">
        <v>94</v>
      </c>
      <c r="AU385" s="132" t="s">
        <v>2</v>
      </c>
      <c r="AV385" s="130" t="s">
        <v>2</v>
      </c>
      <c r="AW385" s="130" t="s">
        <v>96</v>
      </c>
      <c r="AX385" s="130" t="s">
        <v>84</v>
      </c>
      <c r="AY385" s="132" t="s">
        <v>85</v>
      </c>
    </row>
    <row r="386" spans="2:51" s="121" customFormat="1" x14ac:dyDescent="0.2">
      <c r="B386" s="122"/>
      <c r="D386" s="123" t="s">
        <v>94</v>
      </c>
      <c r="E386" s="124" t="s">
        <v>10</v>
      </c>
      <c r="F386" s="125" t="s">
        <v>358</v>
      </c>
      <c r="H386" s="124" t="s">
        <v>10</v>
      </c>
      <c r="I386" s="126"/>
      <c r="L386" s="122"/>
      <c r="M386" s="127"/>
      <c r="N386" s="128"/>
      <c r="O386" s="128"/>
      <c r="P386" s="128"/>
      <c r="Q386" s="128"/>
      <c r="R386" s="128"/>
      <c r="S386" s="128"/>
      <c r="T386" s="129"/>
      <c r="AT386" s="124" t="s">
        <v>94</v>
      </c>
      <c r="AU386" s="124" t="s">
        <v>2</v>
      </c>
      <c r="AV386" s="121" t="s">
        <v>83</v>
      </c>
      <c r="AW386" s="121" t="s">
        <v>96</v>
      </c>
      <c r="AX386" s="121" t="s">
        <v>84</v>
      </c>
      <c r="AY386" s="124" t="s">
        <v>85</v>
      </c>
    </row>
    <row r="387" spans="2:51" s="130" customFormat="1" x14ac:dyDescent="0.2">
      <c r="B387" s="131"/>
      <c r="D387" s="123" t="s">
        <v>94</v>
      </c>
      <c r="E387" s="132" t="s">
        <v>10</v>
      </c>
      <c r="F387" s="133" t="s">
        <v>434</v>
      </c>
      <c r="H387" s="134">
        <v>15.012</v>
      </c>
      <c r="I387" s="135"/>
      <c r="L387" s="131"/>
      <c r="M387" s="136"/>
      <c r="N387" s="137"/>
      <c r="O387" s="137"/>
      <c r="P387" s="137"/>
      <c r="Q387" s="137"/>
      <c r="R387" s="137"/>
      <c r="S387" s="137"/>
      <c r="T387" s="138"/>
      <c r="AT387" s="132" t="s">
        <v>94</v>
      </c>
      <c r="AU387" s="132" t="s">
        <v>2</v>
      </c>
      <c r="AV387" s="130" t="s">
        <v>2</v>
      </c>
      <c r="AW387" s="130" t="s">
        <v>96</v>
      </c>
      <c r="AX387" s="130" t="s">
        <v>84</v>
      </c>
      <c r="AY387" s="132" t="s">
        <v>85</v>
      </c>
    </row>
    <row r="388" spans="2:51" s="121" customFormat="1" x14ac:dyDescent="0.2">
      <c r="B388" s="122"/>
      <c r="D388" s="123" t="s">
        <v>94</v>
      </c>
      <c r="E388" s="124" t="s">
        <v>10</v>
      </c>
      <c r="F388" s="125" t="s">
        <v>360</v>
      </c>
      <c r="H388" s="124" t="s">
        <v>10</v>
      </c>
      <c r="I388" s="126"/>
      <c r="L388" s="122"/>
      <c r="M388" s="127"/>
      <c r="N388" s="128"/>
      <c r="O388" s="128"/>
      <c r="P388" s="128"/>
      <c r="Q388" s="128"/>
      <c r="R388" s="128"/>
      <c r="S388" s="128"/>
      <c r="T388" s="129"/>
      <c r="AT388" s="124" t="s">
        <v>94</v>
      </c>
      <c r="AU388" s="124" t="s">
        <v>2</v>
      </c>
      <c r="AV388" s="121" t="s">
        <v>83</v>
      </c>
      <c r="AW388" s="121" t="s">
        <v>96</v>
      </c>
      <c r="AX388" s="121" t="s">
        <v>84</v>
      </c>
      <c r="AY388" s="124" t="s">
        <v>85</v>
      </c>
    </row>
    <row r="389" spans="2:51" s="130" customFormat="1" x14ac:dyDescent="0.2">
      <c r="B389" s="131"/>
      <c r="D389" s="123" t="s">
        <v>94</v>
      </c>
      <c r="E389" s="132" t="s">
        <v>10</v>
      </c>
      <c r="F389" s="133" t="s">
        <v>435</v>
      </c>
      <c r="H389" s="134">
        <v>24.585999999999999</v>
      </c>
      <c r="I389" s="135"/>
      <c r="L389" s="131"/>
      <c r="M389" s="136"/>
      <c r="N389" s="137"/>
      <c r="O389" s="137"/>
      <c r="P389" s="137"/>
      <c r="Q389" s="137"/>
      <c r="R389" s="137"/>
      <c r="S389" s="137"/>
      <c r="T389" s="138"/>
      <c r="AT389" s="132" t="s">
        <v>94</v>
      </c>
      <c r="AU389" s="132" t="s">
        <v>2</v>
      </c>
      <c r="AV389" s="130" t="s">
        <v>2</v>
      </c>
      <c r="AW389" s="130" t="s">
        <v>96</v>
      </c>
      <c r="AX389" s="130" t="s">
        <v>84</v>
      </c>
      <c r="AY389" s="132" t="s">
        <v>85</v>
      </c>
    </row>
    <row r="390" spans="2:51" s="121" customFormat="1" x14ac:dyDescent="0.2">
      <c r="B390" s="122"/>
      <c r="D390" s="123" t="s">
        <v>94</v>
      </c>
      <c r="E390" s="124" t="s">
        <v>10</v>
      </c>
      <c r="F390" s="125" t="s">
        <v>362</v>
      </c>
      <c r="H390" s="124" t="s">
        <v>10</v>
      </c>
      <c r="I390" s="126"/>
      <c r="L390" s="122"/>
      <c r="M390" s="127"/>
      <c r="N390" s="128"/>
      <c r="O390" s="128"/>
      <c r="P390" s="128"/>
      <c r="Q390" s="128"/>
      <c r="R390" s="128"/>
      <c r="S390" s="128"/>
      <c r="T390" s="129"/>
      <c r="AT390" s="124" t="s">
        <v>94</v>
      </c>
      <c r="AU390" s="124" t="s">
        <v>2</v>
      </c>
      <c r="AV390" s="121" t="s">
        <v>83</v>
      </c>
      <c r="AW390" s="121" t="s">
        <v>96</v>
      </c>
      <c r="AX390" s="121" t="s">
        <v>84</v>
      </c>
      <c r="AY390" s="124" t="s">
        <v>85</v>
      </c>
    </row>
    <row r="391" spans="2:51" s="130" customFormat="1" x14ac:dyDescent="0.2">
      <c r="B391" s="131"/>
      <c r="D391" s="123" t="s">
        <v>94</v>
      </c>
      <c r="E391" s="132" t="s">
        <v>10</v>
      </c>
      <c r="F391" s="133" t="s">
        <v>436</v>
      </c>
      <c r="H391" s="134">
        <v>9.109</v>
      </c>
      <c r="I391" s="135"/>
      <c r="L391" s="131"/>
      <c r="M391" s="136"/>
      <c r="N391" s="137"/>
      <c r="O391" s="137"/>
      <c r="P391" s="137"/>
      <c r="Q391" s="137"/>
      <c r="R391" s="137"/>
      <c r="S391" s="137"/>
      <c r="T391" s="138"/>
      <c r="AT391" s="132" t="s">
        <v>94</v>
      </c>
      <c r="AU391" s="132" t="s">
        <v>2</v>
      </c>
      <c r="AV391" s="130" t="s">
        <v>2</v>
      </c>
      <c r="AW391" s="130" t="s">
        <v>96</v>
      </c>
      <c r="AX391" s="130" t="s">
        <v>84</v>
      </c>
      <c r="AY391" s="132" t="s">
        <v>85</v>
      </c>
    </row>
    <row r="392" spans="2:51" s="121" customFormat="1" x14ac:dyDescent="0.2">
      <c r="B392" s="122"/>
      <c r="D392" s="123" t="s">
        <v>94</v>
      </c>
      <c r="E392" s="124" t="s">
        <v>10</v>
      </c>
      <c r="F392" s="125" t="s">
        <v>364</v>
      </c>
      <c r="H392" s="124" t="s">
        <v>10</v>
      </c>
      <c r="I392" s="126"/>
      <c r="L392" s="122"/>
      <c r="M392" s="127"/>
      <c r="N392" s="128"/>
      <c r="O392" s="128"/>
      <c r="P392" s="128"/>
      <c r="Q392" s="128"/>
      <c r="R392" s="128"/>
      <c r="S392" s="128"/>
      <c r="T392" s="129"/>
      <c r="AT392" s="124" t="s">
        <v>94</v>
      </c>
      <c r="AU392" s="124" t="s">
        <v>2</v>
      </c>
      <c r="AV392" s="121" t="s">
        <v>83</v>
      </c>
      <c r="AW392" s="121" t="s">
        <v>96</v>
      </c>
      <c r="AX392" s="121" t="s">
        <v>84</v>
      </c>
      <c r="AY392" s="124" t="s">
        <v>85</v>
      </c>
    </row>
    <row r="393" spans="2:51" s="130" customFormat="1" x14ac:dyDescent="0.2">
      <c r="B393" s="131"/>
      <c r="D393" s="123" t="s">
        <v>94</v>
      </c>
      <c r="E393" s="132" t="s">
        <v>10</v>
      </c>
      <c r="F393" s="133" t="s">
        <v>437</v>
      </c>
      <c r="H393" s="134">
        <v>12.43</v>
      </c>
      <c r="I393" s="135"/>
      <c r="L393" s="131"/>
      <c r="M393" s="136"/>
      <c r="N393" s="137"/>
      <c r="O393" s="137"/>
      <c r="P393" s="137"/>
      <c r="Q393" s="137"/>
      <c r="R393" s="137"/>
      <c r="S393" s="137"/>
      <c r="T393" s="138"/>
      <c r="AT393" s="132" t="s">
        <v>94</v>
      </c>
      <c r="AU393" s="132" t="s">
        <v>2</v>
      </c>
      <c r="AV393" s="130" t="s">
        <v>2</v>
      </c>
      <c r="AW393" s="130" t="s">
        <v>96</v>
      </c>
      <c r="AX393" s="130" t="s">
        <v>84</v>
      </c>
      <c r="AY393" s="132" t="s">
        <v>85</v>
      </c>
    </row>
    <row r="394" spans="2:51" s="121" customFormat="1" x14ac:dyDescent="0.2">
      <c r="B394" s="122"/>
      <c r="D394" s="123" t="s">
        <v>94</v>
      </c>
      <c r="E394" s="124" t="s">
        <v>10</v>
      </c>
      <c r="F394" s="125" t="s">
        <v>366</v>
      </c>
      <c r="H394" s="124" t="s">
        <v>10</v>
      </c>
      <c r="I394" s="126"/>
      <c r="L394" s="122"/>
      <c r="M394" s="127"/>
      <c r="N394" s="128"/>
      <c r="O394" s="128"/>
      <c r="P394" s="128"/>
      <c r="Q394" s="128"/>
      <c r="R394" s="128"/>
      <c r="S394" s="128"/>
      <c r="T394" s="129"/>
      <c r="AT394" s="124" t="s">
        <v>94</v>
      </c>
      <c r="AU394" s="124" t="s">
        <v>2</v>
      </c>
      <c r="AV394" s="121" t="s">
        <v>83</v>
      </c>
      <c r="AW394" s="121" t="s">
        <v>96</v>
      </c>
      <c r="AX394" s="121" t="s">
        <v>84</v>
      </c>
      <c r="AY394" s="124" t="s">
        <v>85</v>
      </c>
    </row>
    <row r="395" spans="2:51" s="130" customFormat="1" x14ac:dyDescent="0.2">
      <c r="B395" s="131"/>
      <c r="D395" s="123" t="s">
        <v>94</v>
      </c>
      <c r="E395" s="132" t="s">
        <v>10</v>
      </c>
      <c r="F395" s="133" t="s">
        <v>438</v>
      </c>
      <c r="H395" s="134">
        <v>53.05</v>
      </c>
      <c r="I395" s="135"/>
      <c r="L395" s="131"/>
      <c r="M395" s="136"/>
      <c r="N395" s="137"/>
      <c r="O395" s="137"/>
      <c r="P395" s="137"/>
      <c r="Q395" s="137"/>
      <c r="R395" s="137"/>
      <c r="S395" s="137"/>
      <c r="T395" s="138"/>
      <c r="AT395" s="132" t="s">
        <v>94</v>
      </c>
      <c r="AU395" s="132" t="s">
        <v>2</v>
      </c>
      <c r="AV395" s="130" t="s">
        <v>2</v>
      </c>
      <c r="AW395" s="130" t="s">
        <v>96</v>
      </c>
      <c r="AX395" s="130" t="s">
        <v>84</v>
      </c>
      <c r="AY395" s="132" t="s">
        <v>85</v>
      </c>
    </row>
    <row r="396" spans="2:51" s="121" customFormat="1" x14ac:dyDescent="0.2">
      <c r="B396" s="122"/>
      <c r="D396" s="123" t="s">
        <v>94</v>
      </c>
      <c r="E396" s="124" t="s">
        <v>10</v>
      </c>
      <c r="F396" s="125" t="s">
        <v>368</v>
      </c>
      <c r="H396" s="124" t="s">
        <v>10</v>
      </c>
      <c r="I396" s="126"/>
      <c r="L396" s="122"/>
      <c r="M396" s="127"/>
      <c r="N396" s="128"/>
      <c r="O396" s="128"/>
      <c r="P396" s="128"/>
      <c r="Q396" s="128"/>
      <c r="R396" s="128"/>
      <c r="S396" s="128"/>
      <c r="T396" s="129"/>
      <c r="AT396" s="124" t="s">
        <v>94</v>
      </c>
      <c r="AU396" s="124" t="s">
        <v>2</v>
      </c>
      <c r="AV396" s="121" t="s">
        <v>83</v>
      </c>
      <c r="AW396" s="121" t="s">
        <v>96</v>
      </c>
      <c r="AX396" s="121" t="s">
        <v>84</v>
      </c>
      <c r="AY396" s="124" t="s">
        <v>85</v>
      </c>
    </row>
    <row r="397" spans="2:51" s="130" customFormat="1" x14ac:dyDescent="0.2">
      <c r="B397" s="131"/>
      <c r="D397" s="123" t="s">
        <v>94</v>
      </c>
      <c r="E397" s="132" t="s">
        <v>10</v>
      </c>
      <c r="F397" s="133" t="s">
        <v>439</v>
      </c>
      <c r="H397" s="134">
        <v>78.335999999999999</v>
      </c>
      <c r="I397" s="135"/>
      <c r="L397" s="131"/>
      <c r="M397" s="136"/>
      <c r="N397" s="137"/>
      <c r="O397" s="137"/>
      <c r="P397" s="137"/>
      <c r="Q397" s="137"/>
      <c r="R397" s="137"/>
      <c r="S397" s="137"/>
      <c r="T397" s="138"/>
      <c r="AT397" s="132" t="s">
        <v>94</v>
      </c>
      <c r="AU397" s="132" t="s">
        <v>2</v>
      </c>
      <c r="AV397" s="130" t="s">
        <v>2</v>
      </c>
      <c r="AW397" s="130" t="s">
        <v>96</v>
      </c>
      <c r="AX397" s="130" t="s">
        <v>84</v>
      </c>
      <c r="AY397" s="132" t="s">
        <v>85</v>
      </c>
    </row>
    <row r="398" spans="2:51" s="121" customFormat="1" x14ac:dyDescent="0.2">
      <c r="B398" s="122"/>
      <c r="D398" s="123" t="s">
        <v>94</v>
      </c>
      <c r="E398" s="124" t="s">
        <v>10</v>
      </c>
      <c r="F398" s="125" t="s">
        <v>370</v>
      </c>
      <c r="H398" s="124" t="s">
        <v>10</v>
      </c>
      <c r="I398" s="126"/>
      <c r="L398" s="122"/>
      <c r="M398" s="127"/>
      <c r="N398" s="128"/>
      <c r="O398" s="128"/>
      <c r="P398" s="128"/>
      <c r="Q398" s="128"/>
      <c r="R398" s="128"/>
      <c r="S398" s="128"/>
      <c r="T398" s="129"/>
      <c r="AT398" s="124" t="s">
        <v>94</v>
      </c>
      <c r="AU398" s="124" t="s">
        <v>2</v>
      </c>
      <c r="AV398" s="121" t="s">
        <v>83</v>
      </c>
      <c r="AW398" s="121" t="s">
        <v>96</v>
      </c>
      <c r="AX398" s="121" t="s">
        <v>84</v>
      </c>
      <c r="AY398" s="124" t="s">
        <v>85</v>
      </c>
    </row>
    <row r="399" spans="2:51" s="130" customFormat="1" x14ac:dyDescent="0.2">
      <c r="B399" s="131"/>
      <c r="D399" s="123" t="s">
        <v>94</v>
      </c>
      <c r="E399" s="132" t="s">
        <v>10</v>
      </c>
      <c r="F399" s="133" t="s">
        <v>440</v>
      </c>
      <c r="H399" s="134">
        <v>6.7160000000000002</v>
      </c>
      <c r="I399" s="135"/>
      <c r="L399" s="131"/>
      <c r="M399" s="136"/>
      <c r="N399" s="137"/>
      <c r="O399" s="137"/>
      <c r="P399" s="137"/>
      <c r="Q399" s="137"/>
      <c r="R399" s="137"/>
      <c r="S399" s="137"/>
      <c r="T399" s="138"/>
      <c r="AT399" s="132" t="s">
        <v>94</v>
      </c>
      <c r="AU399" s="132" t="s">
        <v>2</v>
      </c>
      <c r="AV399" s="130" t="s">
        <v>2</v>
      </c>
      <c r="AW399" s="130" t="s">
        <v>96</v>
      </c>
      <c r="AX399" s="130" t="s">
        <v>84</v>
      </c>
      <c r="AY399" s="132" t="s">
        <v>85</v>
      </c>
    </row>
    <row r="400" spans="2:51" s="158" customFormat="1" x14ac:dyDescent="0.2">
      <c r="B400" s="159"/>
      <c r="D400" s="123" t="s">
        <v>94</v>
      </c>
      <c r="E400" s="160" t="s">
        <v>10</v>
      </c>
      <c r="F400" s="161" t="s">
        <v>372</v>
      </c>
      <c r="H400" s="162">
        <v>811.33299999999997</v>
      </c>
      <c r="I400" s="163"/>
      <c r="L400" s="159"/>
      <c r="M400" s="164"/>
      <c r="N400" s="165"/>
      <c r="O400" s="165"/>
      <c r="P400" s="165"/>
      <c r="Q400" s="165"/>
      <c r="R400" s="165"/>
      <c r="S400" s="165"/>
      <c r="T400" s="166"/>
      <c r="AT400" s="160" t="s">
        <v>94</v>
      </c>
      <c r="AU400" s="160" t="s">
        <v>2</v>
      </c>
      <c r="AV400" s="158" t="s">
        <v>105</v>
      </c>
      <c r="AW400" s="158" t="s">
        <v>96</v>
      </c>
      <c r="AX400" s="158" t="s">
        <v>84</v>
      </c>
      <c r="AY400" s="160" t="s">
        <v>85</v>
      </c>
    </row>
    <row r="401" spans="2:51" s="121" customFormat="1" x14ac:dyDescent="0.2">
      <c r="B401" s="122"/>
      <c r="D401" s="123" t="s">
        <v>94</v>
      </c>
      <c r="E401" s="124" t="s">
        <v>10</v>
      </c>
      <c r="F401" s="125" t="s">
        <v>373</v>
      </c>
      <c r="H401" s="124" t="s">
        <v>10</v>
      </c>
      <c r="I401" s="126"/>
      <c r="L401" s="122"/>
      <c r="M401" s="127"/>
      <c r="N401" s="128"/>
      <c r="O401" s="128"/>
      <c r="P401" s="128"/>
      <c r="Q401" s="128"/>
      <c r="R401" s="128"/>
      <c r="S401" s="128"/>
      <c r="T401" s="129"/>
      <c r="AT401" s="124" t="s">
        <v>94</v>
      </c>
      <c r="AU401" s="124" t="s">
        <v>2</v>
      </c>
      <c r="AV401" s="121" t="s">
        <v>83</v>
      </c>
      <c r="AW401" s="121" t="s">
        <v>96</v>
      </c>
      <c r="AX401" s="121" t="s">
        <v>84</v>
      </c>
      <c r="AY401" s="124" t="s">
        <v>85</v>
      </c>
    </row>
    <row r="402" spans="2:51" s="121" customFormat="1" x14ac:dyDescent="0.2">
      <c r="B402" s="122"/>
      <c r="D402" s="123" t="s">
        <v>94</v>
      </c>
      <c r="E402" s="124" t="s">
        <v>10</v>
      </c>
      <c r="F402" s="125" t="s">
        <v>374</v>
      </c>
      <c r="H402" s="124" t="s">
        <v>10</v>
      </c>
      <c r="I402" s="126"/>
      <c r="L402" s="122"/>
      <c r="M402" s="127"/>
      <c r="N402" s="128"/>
      <c r="O402" s="128"/>
      <c r="P402" s="128"/>
      <c r="Q402" s="128"/>
      <c r="R402" s="128"/>
      <c r="S402" s="128"/>
      <c r="T402" s="129"/>
      <c r="AT402" s="124" t="s">
        <v>94</v>
      </c>
      <c r="AU402" s="124" t="s">
        <v>2</v>
      </c>
      <c r="AV402" s="121" t="s">
        <v>83</v>
      </c>
      <c r="AW402" s="121" t="s">
        <v>96</v>
      </c>
      <c r="AX402" s="121" t="s">
        <v>84</v>
      </c>
      <c r="AY402" s="124" t="s">
        <v>85</v>
      </c>
    </row>
    <row r="403" spans="2:51" s="130" customFormat="1" ht="22.5" x14ac:dyDescent="0.2">
      <c r="B403" s="131"/>
      <c r="D403" s="123" t="s">
        <v>94</v>
      </c>
      <c r="E403" s="132" t="s">
        <v>10</v>
      </c>
      <c r="F403" s="133" t="s">
        <v>441</v>
      </c>
      <c r="H403" s="134">
        <v>106.899</v>
      </c>
      <c r="I403" s="135"/>
      <c r="L403" s="131"/>
      <c r="M403" s="136"/>
      <c r="N403" s="137"/>
      <c r="O403" s="137"/>
      <c r="P403" s="137"/>
      <c r="Q403" s="137"/>
      <c r="R403" s="137"/>
      <c r="S403" s="137"/>
      <c r="T403" s="138"/>
      <c r="AT403" s="132" t="s">
        <v>94</v>
      </c>
      <c r="AU403" s="132" t="s">
        <v>2</v>
      </c>
      <c r="AV403" s="130" t="s">
        <v>2</v>
      </c>
      <c r="AW403" s="130" t="s">
        <v>96</v>
      </c>
      <c r="AX403" s="130" t="s">
        <v>84</v>
      </c>
      <c r="AY403" s="132" t="s">
        <v>85</v>
      </c>
    </row>
    <row r="404" spans="2:51" s="130" customFormat="1" x14ac:dyDescent="0.2">
      <c r="B404" s="131"/>
      <c r="D404" s="123" t="s">
        <v>94</v>
      </c>
      <c r="E404" s="132" t="s">
        <v>10</v>
      </c>
      <c r="F404" s="133" t="s">
        <v>442</v>
      </c>
      <c r="H404" s="134">
        <v>84.48</v>
      </c>
      <c r="I404" s="135"/>
      <c r="L404" s="131"/>
      <c r="M404" s="136"/>
      <c r="N404" s="137"/>
      <c r="O404" s="137"/>
      <c r="P404" s="137"/>
      <c r="Q404" s="137"/>
      <c r="R404" s="137"/>
      <c r="S404" s="137"/>
      <c r="T404" s="138"/>
      <c r="AT404" s="132" t="s">
        <v>94</v>
      </c>
      <c r="AU404" s="132" t="s">
        <v>2</v>
      </c>
      <c r="AV404" s="130" t="s">
        <v>2</v>
      </c>
      <c r="AW404" s="130" t="s">
        <v>96</v>
      </c>
      <c r="AX404" s="130" t="s">
        <v>84</v>
      </c>
      <c r="AY404" s="132" t="s">
        <v>85</v>
      </c>
    </row>
    <row r="405" spans="2:51" s="121" customFormat="1" x14ac:dyDescent="0.2">
      <c r="B405" s="122"/>
      <c r="D405" s="123" t="s">
        <v>94</v>
      </c>
      <c r="E405" s="124" t="s">
        <v>10</v>
      </c>
      <c r="F405" s="125" t="s">
        <v>377</v>
      </c>
      <c r="H405" s="124" t="s">
        <v>10</v>
      </c>
      <c r="I405" s="126"/>
      <c r="L405" s="122"/>
      <c r="M405" s="127"/>
      <c r="N405" s="128"/>
      <c r="O405" s="128"/>
      <c r="P405" s="128"/>
      <c r="Q405" s="128"/>
      <c r="R405" s="128"/>
      <c r="S405" s="128"/>
      <c r="T405" s="129"/>
      <c r="AT405" s="124" t="s">
        <v>94</v>
      </c>
      <c r="AU405" s="124" t="s">
        <v>2</v>
      </c>
      <c r="AV405" s="121" t="s">
        <v>83</v>
      </c>
      <c r="AW405" s="121" t="s">
        <v>96</v>
      </c>
      <c r="AX405" s="121" t="s">
        <v>84</v>
      </c>
      <c r="AY405" s="124" t="s">
        <v>85</v>
      </c>
    </row>
    <row r="406" spans="2:51" s="130" customFormat="1" ht="22.5" x14ac:dyDescent="0.2">
      <c r="B406" s="131"/>
      <c r="D406" s="123" t="s">
        <v>94</v>
      </c>
      <c r="E406" s="132" t="s">
        <v>10</v>
      </c>
      <c r="F406" s="133" t="s">
        <v>443</v>
      </c>
      <c r="H406" s="134">
        <v>59.555</v>
      </c>
      <c r="I406" s="135"/>
      <c r="L406" s="131"/>
      <c r="M406" s="136"/>
      <c r="N406" s="137"/>
      <c r="O406" s="137"/>
      <c r="P406" s="137"/>
      <c r="Q406" s="137"/>
      <c r="R406" s="137"/>
      <c r="S406" s="137"/>
      <c r="T406" s="138"/>
      <c r="AT406" s="132" t="s">
        <v>94</v>
      </c>
      <c r="AU406" s="132" t="s">
        <v>2</v>
      </c>
      <c r="AV406" s="130" t="s">
        <v>2</v>
      </c>
      <c r="AW406" s="130" t="s">
        <v>96</v>
      </c>
      <c r="AX406" s="130" t="s">
        <v>84</v>
      </c>
      <c r="AY406" s="132" t="s">
        <v>85</v>
      </c>
    </row>
    <row r="407" spans="2:51" s="121" customFormat="1" x14ac:dyDescent="0.2">
      <c r="B407" s="122"/>
      <c r="D407" s="123" t="s">
        <v>94</v>
      </c>
      <c r="E407" s="124" t="s">
        <v>10</v>
      </c>
      <c r="F407" s="125" t="s">
        <v>379</v>
      </c>
      <c r="H407" s="124" t="s">
        <v>10</v>
      </c>
      <c r="I407" s="126"/>
      <c r="L407" s="122"/>
      <c r="M407" s="127"/>
      <c r="N407" s="128"/>
      <c r="O407" s="128"/>
      <c r="P407" s="128"/>
      <c r="Q407" s="128"/>
      <c r="R407" s="128"/>
      <c r="S407" s="128"/>
      <c r="T407" s="129"/>
      <c r="AT407" s="124" t="s">
        <v>94</v>
      </c>
      <c r="AU407" s="124" t="s">
        <v>2</v>
      </c>
      <c r="AV407" s="121" t="s">
        <v>83</v>
      </c>
      <c r="AW407" s="121" t="s">
        <v>96</v>
      </c>
      <c r="AX407" s="121" t="s">
        <v>84</v>
      </c>
      <c r="AY407" s="124" t="s">
        <v>85</v>
      </c>
    </row>
    <row r="408" spans="2:51" s="130" customFormat="1" x14ac:dyDescent="0.2">
      <c r="B408" s="131"/>
      <c r="D408" s="123" t="s">
        <v>94</v>
      </c>
      <c r="E408" s="132" t="s">
        <v>10</v>
      </c>
      <c r="F408" s="133" t="s">
        <v>444</v>
      </c>
      <c r="H408" s="134">
        <v>59.72</v>
      </c>
      <c r="I408" s="135"/>
      <c r="L408" s="131"/>
      <c r="M408" s="136"/>
      <c r="N408" s="137"/>
      <c r="O408" s="137"/>
      <c r="P408" s="137"/>
      <c r="Q408" s="137"/>
      <c r="R408" s="137"/>
      <c r="S408" s="137"/>
      <c r="T408" s="138"/>
      <c r="AT408" s="132" t="s">
        <v>94</v>
      </c>
      <c r="AU408" s="132" t="s">
        <v>2</v>
      </c>
      <c r="AV408" s="130" t="s">
        <v>2</v>
      </c>
      <c r="AW408" s="130" t="s">
        <v>96</v>
      </c>
      <c r="AX408" s="130" t="s">
        <v>84</v>
      </c>
      <c r="AY408" s="132" t="s">
        <v>85</v>
      </c>
    </row>
    <row r="409" spans="2:51" s="121" customFormat="1" x14ac:dyDescent="0.2">
      <c r="B409" s="122"/>
      <c r="D409" s="123" t="s">
        <v>94</v>
      </c>
      <c r="E409" s="124" t="s">
        <v>10</v>
      </c>
      <c r="F409" s="125" t="s">
        <v>381</v>
      </c>
      <c r="H409" s="124" t="s">
        <v>10</v>
      </c>
      <c r="I409" s="126"/>
      <c r="L409" s="122"/>
      <c r="M409" s="127"/>
      <c r="N409" s="128"/>
      <c r="O409" s="128"/>
      <c r="P409" s="128"/>
      <c r="Q409" s="128"/>
      <c r="R409" s="128"/>
      <c r="S409" s="128"/>
      <c r="T409" s="129"/>
      <c r="AT409" s="124" t="s">
        <v>94</v>
      </c>
      <c r="AU409" s="124" t="s">
        <v>2</v>
      </c>
      <c r="AV409" s="121" t="s">
        <v>83</v>
      </c>
      <c r="AW409" s="121" t="s">
        <v>96</v>
      </c>
      <c r="AX409" s="121" t="s">
        <v>84</v>
      </c>
      <c r="AY409" s="124" t="s">
        <v>85</v>
      </c>
    </row>
    <row r="410" spans="2:51" s="130" customFormat="1" x14ac:dyDescent="0.2">
      <c r="B410" s="131"/>
      <c r="D410" s="123" t="s">
        <v>94</v>
      </c>
      <c r="E410" s="132" t="s">
        <v>10</v>
      </c>
      <c r="F410" s="133" t="s">
        <v>444</v>
      </c>
      <c r="H410" s="134">
        <v>59.72</v>
      </c>
      <c r="I410" s="135"/>
      <c r="L410" s="131"/>
      <c r="M410" s="136"/>
      <c r="N410" s="137"/>
      <c r="O410" s="137"/>
      <c r="P410" s="137"/>
      <c r="Q410" s="137"/>
      <c r="R410" s="137"/>
      <c r="S410" s="137"/>
      <c r="T410" s="138"/>
      <c r="AT410" s="132" t="s">
        <v>94</v>
      </c>
      <c r="AU410" s="132" t="s">
        <v>2</v>
      </c>
      <c r="AV410" s="130" t="s">
        <v>2</v>
      </c>
      <c r="AW410" s="130" t="s">
        <v>96</v>
      </c>
      <c r="AX410" s="130" t="s">
        <v>84</v>
      </c>
      <c r="AY410" s="132" t="s">
        <v>85</v>
      </c>
    </row>
    <row r="411" spans="2:51" s="121" customFormat="1" x14ac:dyDescent="0.2">
      <c r="B411" s="122"/>
      <c r="D411" s="123" t="s">
        <v>94</v>
      </c>
      <c r="E411" s="124" t="s">
        <v>10</v>
      </c>
      <c r="F411" s="125" t="s">
        <v>382</v>
      </c>
      <c r="H411" s="124" t="s">
        <v>10</v>
      </c>
      <c r="I411" s="126"/>
      <c r="L411" s="122"/>
      <c r="M411" s="127"/>
      <c r="N411" s="128"/>
      <c r="O411" s="128"/>
      <c r="P411" s="128"/>
      <c r="Q411" s="128"/>
      <c r="R411" s="128"/>
      <c r="S411" s="128"/>
      <c r="T411" s="129"/>
      <c r="AT411" s="124" t="s">
        <v>94</v>
      </c>
      <c r="AU411" s="124" t="s">
        <v>2</v>
      </c>
      <c r="AV411" s="121" t="s">
        <v>83</v>
      </c>
      <c r="AW411" s="121" t="s">
        <v>96</v>
      </c>
      <c r="AX411" s="121" t="s">
        <v>84</v>
      </c>
      <c r="AY411" s="124" t="s">
        <v>85</v>
      </c>
    </row>
    <row r="412" spans="2:51" s="130" customFormat="1" x14ac:dyDescent="0.2">
      <c r="B412" s="131"/>
      <c r="D412" s="123" t="s">
        <v>94</v>
      </c>
      <c r="E412" s="132" t="s">
        <v>10</v>
      </c>
      <c r="F412" s="133" t="s">
        <v>445</v>
      </c>
      <c r="H412" s="134">
        <v>85.929000000000002</v>
      </c>
      <c r="I412" s="135"/>
      <c r="L412" s="131"/>
      <c r="M412" s="136"/>
      <c r="N412" s="137"/>
      <c r="O412" s="137"/>
      <c r="P412" s="137"/>
      <c r="Q412" s="137"/>
      <c r="R412" s="137"/>
      <c r="S412" s="137"/>
      <c r="T412" s="138"/>
      <c r="AT412" s="132" t="s">
        <v>94</v>
      </c>
      <c r="AU412" s="132" t="s">
        <v>2</v>
      </c>
      <c r="AV412" s="130" t="s">
        <v>2</v>
      </c>
      <c r="AW412" s="130" t="s">
        <v>96</v>
      </c>
      <c r="AX412" s="130" t="s">
        <v>84</v>
      </c>
      <c r="AY412" s="132" t="s">
        <v>85</v>
      </c>
    </row>
    <row r="413" spans="2:51" s="121" customFormat="1" x14ac:dyDescent="0.2">
      <c r="B413" s="122"/>
      <c r="D413" s="123" t="s">
        <v>94</v>
      </c>
      <c r="E413" s="124" t="s">
        <v>10</v>
      </c>
      <c r="F413" s="125" t="s">
        <v>384</v>
      </c>
      <c r="H413" s="124" t="s">
        <v>10</v>
      </c>
      <c r="I413" s="126"/>
      <c r="L413" s="122"/>
      <c r="M413" s="127"/>
      <c r="N413" s="128"/>
      <c r="O413" s="128"/>
      <c r="P413" s="128"/>
      <c r="Q413" s="128"/>
      <c r="R413" s="128"/>
      <c r="S413" s="128"/>
      <c r="T413" s="129"/>
      <c r="AT413" s="124" t="s">
        <v>94</v>
      </c>
      <c r="AU413" s="124" t="s">
        <v>2</v>
      </c>
      <c r="AV413" s="121" t="s">
        <v>83</v>
      </c>
      <c r="AW413" s="121" t="s">
        <v>96</v>
      </c>
      <c r="AX413" s="121" t="s">
        <v>84</v>
      </c>
      <c r="AY413" s="124" t="s">
        <v>85</v>
      </c>
    </row>
    <row r="414" spans="2:51" s="130" customFormat="1" x14ac:dyDescent="0.2">
      <c r="B414" s="131"/>
      <c r="D414" s="123" t="s">
        <v>94</v>
      </c>
      <c r="E414" s="132" t="s">
        <v>10</v>
      </c>
      <c r="F414" s="133" t="s">
        <v>445</v>
      </c>
      <c r="H414" s="134">
        <v>85.929000000000002</v>
      </c>
      <c r="I414" s="135"/>
      <c r="L414" s="131"/>
      <c r="M414" s="136"/>
      <c r="N414" s="137"/>
      <c r="O414" s="137"/>
      <c r="P414" s="137"/>
      <c r="Q414" s="137"/>
      <c r="R414" s="137"/>
      <c r="S414" s="137"/>
      <c r="T414" s="138"/>
      <c r="AT414" s="132" t="s">
        <v>94</v>
      </c>
      <c r="AU414" s="132" t="s">
        <v>2</v>
      </c>
      <c r="AV414" s="130" t="s">
        <v>2</v>
      </c>
      <c r="AW414" s="130" t="s">
        <v>96</v>
      </c>
      <c r="AX414" s="130" t="s">
        <v>84</v>
      </c>
      <c r="AY414" s="132" t="s">
        <v>85</v>
      </c>
    </row>
    <row r="415" spans="2:51" s="121" customFormat="1" x14ac:dyDescent="0.2">
      <c r="B415" s="122"/>
      <c r="D415" s="123" t="s">
        <v>94</v>
      </c>
      <c r="E415" s="124" t="s">
        <v>10</v>
      </c>
      <c r="F415" s="125" t="s">
        <v>385</v>
      </c>
      <c r="H415" s="124" t="s">
        <v>10</v>
      </c>
      <c r="I415" s="126"/>
      <c r="L415" s="122"/>
      <c r="M415" s="127"/>
      <c r="N415" s="128"/>
      <c r="O415" s="128"/>
      <c r="P415" s="128"/>
      <c r="Q415" s="128"/>
      <c r="R415" s="128"/>
      <c r="S415" s="128"/>
      <c r="T415" s="129"/>
      <c r="AT415" s="124" t="s">
        <v>94</v>
      </c>
      <c r="AU415" s="124" t="s">
        <v>2</v>
      </c>
      <c r="AV415" s="121" t="s">
        <v>83</v>
      </c>
      <c r="AW415" s="121" t="s">
        <v>96</v>
      </c>
      <c r="AX415" s="121" t="s">
        <v>84</v>
      </c>
      <c r="AY415" s="124" t="s">
        <v>85</v>
      </c>
    </row>
    <row r="416" spans="2:51" s="130" customFormat="1" x14ac:dyDescent="0.2">
      <c r="B416" s="131"/>
      <c r="D416" s="123" t="s">
        <v>94</v>
      </c>
      <c r="E416" s="132" t="s">
        <v>10</v>
      </c>
      <c r="F416" s="133" t="s">
        <v>446</v>
      </c>
      <c r="H416" s="134">
        <v>198.37</v>
      </c>
      <c r="I416" s="135"/>
      <c r="L416" s="131"/>
      <c r="M416" s="136"/>
      <c r="N416" s="137"/>
      <c r="O416" s="137"/>
      <c r="P416" s="137"/>
      <c r="Q416" s="137"/>
      <c r="R416" s="137"/>
      <c r="S416" s="137"/>
      <c r="T416" s="138"/>
      <c r="AT416" s="132" t="s">
        <v>94</v>
      </c>
      <c r="AU416" s="132" t="s">
        <v>2</v>
      </c>
      <c r="AV416" s="130" t="s">
        <v>2</v>
      </c>
      <c r="AW416" s="130" t="s">
        <v>96</v>
      </c>
      <c r="AX416" s="130" t="s">
        <v>84</v>
      </c>
      <c r="AY416" s="132" t="s">
        <v>85</v>
      </c>
    </row>
    <row r="417" spans="1:65" s="121" customFormat="1" x14ac:dyDescent="0.2">
      <c r="B417" s="122"/>
      <c r="D417" s="123" t="s">
        <v>94</v>
      </c>
      <c r="E417" s="124" t="s">
        <v>10</v>
      </c>
      <c r="F417" s="125" t="s">
        <v>387</v>
      </c>
      <c r="H417" s="124" t="s">
        <v>10</v>
      </c>
      <c r="I417" s="126"/>
      <c r="L417" s="122"/>
      <c r="M417" s="127"/>
      <c r="N417" s="128"/>
      <c r="O417" s="128"/>
      <c r="P417" s="128"/>
      <c r="Q417" s="128"/>
      <c r="R417" s="128"/>
      <c r="S417" s="128"/>
      <c r="T417" s="129"/>
      <c r="AT417" s="124" t="s">
        <v>94</v>
      </c>
      <c r="AU417" s="124" t="s">
        <v>2</v>
      </c>
      <c r="AV417" s="121" t="s">
        <v>83</v>
      </c>
      <c r="AW417" s="121" t="s">
        <v>96</v>
      </c>
      <c r="AX417" s="121" t="s">
        <v>84</v>
      </c>
      <c r="AY417" s="124" t="s">
        <v>85</v>
      </c>
    </row>
    <row r="418" spans="1:65" s="130" customFormat="1" x14ac:dyDescent="0.2">
      <c r="B418" s="131"/>
      <c r="D418" s="123" t="s">
        <v>94</v>
      </c>
      <c r="E418" s="132" t="s">
        <v>10</v>
      </c>
      <c r="F418" s="133" t="s">
        <v>447</v>
      </c>
      <c r="H418" s="134">
        <v>45.612000000000002</v>
      </c>
      <c r="I418" s="135"/>
      <c r="L418" s="131"/>
      <c r="M418" s="136"/>
      <c r="N418" s="137"/>
      <c r="O418" s="137"/>
      <c r="P418" s="137"/>
      <c r="Q418" s="137"/>
      <c r="R418" s="137"/>
      <c r="S418" s="137"/>
      <c r="T418" s="138"/>
      <c r="AT418" s="132" t="s">
        <v>94</v>
      </c>
      <c r="AU418" s="132" t="s">
        <v>2</v>
      </c>
      <c r="AV418" s="130" t="s">
        <v>2</v>
      </c>
      <c r="AW418" s="130" t="s">
        <v>96</v>
      </c>
      <c r="AX418" s="130" t="s">
        <v>84</v>
      </c>
      <c r="AY418" s="132" t="s">
        <v>85</v>
      </c>
    </row>
    <row r="419" spans="1:65" s="121" customFormat="1" x14ac:dyDescent="0.2">
      <c r="B419" s="122"/>
      <c r="D419" s="123" t="s">
        <v>94</v>
      </c>
      <c r="E419" s="124" t="s">
        <v>10</v>
      </c>
      <c r="F419" s="125" t="s">
        <v>389</v>
      </c>
      <c r="H419" s="124" t="s">
        <v>10</v>
      </c>
      <c r="I419" s="126"/>
      <c r="L419" s="122"/>
      <c r="M419" s="127"/>
      <c r="N419" s="128"/>
      <c r="O419" s="128"/>
      <c r="P419" s="128"/>
      <c r="Q419" s="128"/>
      <c r="R419" s="128"/>
      <c r="S419" s="128"/>
      <c r="T419" s="129"/>
      <c r="AT419" s="124" t="s">
        <v>94</v>
      </c>
      <c r="AU419" s="124" t="s">
        <v>2</v>
      </c>
      <c r="AV419" s="121" t="s">
        <v>83</v>
      </c>
      <c r="AW419" s="121" t="s">
        <v>96</v>
      </c>
      <c r="AX419" s="121" t="s">
        <v>84</v>
      </c>
      <c r="AY419" s="124" t="s">
        <v>85</v>
      </c>
    </row>
    <row r="420" spans="1:65" s="130" customFormat="1" x14ac:dyDescent="0.2">
      <c r="B420" s="131"/>
      <c r="D420" s="123" t="s">
        <v>94</v>
      </c>
      <c r="E420" s="132" t="s">
        <v>10</v>
      </c>
      <c r="F420" s="133" t="s">
        <v>448</v>
      </c>
      <c r="H420" s="134">
        <v>23.253</v>
      </c>
      <c r="I420" s="135"/>
      <c r="L420" s="131"/>
      <c r="M420" s="136"/>
      <c r="N420" s="137"/>
      <c r="O420" s="137"/>
      <c r="P420" s="137"/>
      <c r="Q420" s="137"/>
      <c r="R420" s="137"/>
      <c r="S420" s="137"/>
      <c r="T420" s="138"/>
      <c r="AT420" s="132" t="s">
        <v>94</v>
      </c>
      <c r="AU420" s="132" t="s">
        <v>2</v>
      </c>
      <c r="AV420" s="130" t="s">
        <v>2</v>
      </c>
      <c r="AW420" s="130" t="s">
        <v>96</v>
      </c>
      <c r="AX420" s="130" t="s">
        <v>84</v>
      </c>
      <c r="AY420" s="132" t="s">
        <v>85</v>
      </c>
    </row>
    <row r="421" spans="1:65" s="121" customFormat="1" x14ac:dyDescent="0.2">
      <c r="B421" s="122"/>
      <c r="D421" s="123" t="s">
        <v>94</v>
      </c>
      <c r="E421" s="124" t="s">
        <v>10</v>
      </c>
      <c r="F421" s="125" t="s">
        <v>391</v>
      </c>
      <c r="H421" s="124" t="s">
        <v>10</v>
      </c>
      <c r="I421" s="126"/>
      <c r="L421" s="122"/>
      <c r="M421" s="127"/>
      <c r="N421" s="128"/>
      <c r="O421" s="128"/>
      <c r="P421" s="128"/>
      <c r="Q421" s="128"/>
      <c r="R421" s="128"/>
      <c r="S421" s="128"/>
      <c r="T421" s="129"/>
      <c r="AT421" s="124" t="s">
        <v>94</v>
      </c>
      <c r="AU421" s="124" t="s">
        <v>2</v>
      </c>
      <c r="AV421" s="121" t="s">
        <v>83</v>
      </c>
      <c r="AW421" s="121" t="s">
        <v>96</v>
      </c>
      <c r="AX421" s="121" t="s">
        <v>84</v>
      </c>
      <c r="AY421" s="124" t="s">
        <v>85</v>
      </c>
    </row>
    <row r="422" spans="1:65" s="130" customFormat="1" x14ac:dyDescent="0.2">
      <c r="B422" s="131"/>
      <c r="D422" s="123" t="s">
        <v>94</v>
      </c>
      <c r="E422" s="132" t="s">
        <v>10</v>
      </c>
      <c r="F422" s="133" t="s">
        <v>449</v>
      </c>
      <c r="H422" s="134">
        <v>31.460999999999999</v>
      </c>
      <c r="I422" s="135"/>
      <c r="L422" s="131"/>
      <c r="M422" s="136"/>
      <c r="N422" s="137"/>
      <c r="O422" s="137"/>
      <c r="P422" s="137"/>
      <c r="Q422" s="137"/>
      <c r="R422" s="137"/>
      <c r="S422" s="137"/>
      <c r="T422" s="138"/>
      <c r="AT422" s="132" t="s">
        <v>94</v>
      </c>
      <c r="AU422" s="132" t="s">
        <v>2</v>
      </c>
      <c r="AV422" s="130" t="s">
        <v>2</v>
      </c>
      <c r="AW422" s="130" t="s">
        <v>96</v>
      </c>
      <c r="AX422" s="130" t="s">
        <v>84</v>
      </c>
      <c r="AY422" s="132" t="s">
        <v>85</v>
      </c>
    </row>
    <row r="423" spans="1:65" s="121" customFormat="1" x14ac:dyDescent="0.2">
      <c r="B423" s="122"/>
      <c r="D423" s="123" t="s">
        <v>94</v>
      </c>
      <c r="E423" s="124" t="s">
        <v>10</v>
      </c>
      <c r="F423" s="125" t="s">
        <v>393</v>
      </c>
      <c r="H423" s="124" t="s">
        <v>10</v>
      </c>
      <c r="I423" s="126"/>
      <c r="L423" s="122"/>
      <c r="M423" s="127"/>
      <c r="N423" s="128"/>
      <c r="O423" s="128"/>
      <c r="P423" s="128"/>
      <c r="Q423" s="128"/>
      <c r="R423" s="128"/>
      <c r="S423" s="128"/>
      <c r="T423" s="129"/>
      <c r="AT423" s="124" t="s">
        <v>94</v>
      </c>
      <c r="AU423" s="124" t="s">
        <v>2</v>
      </c>
      <c r="AV423" s="121" t="s">
        <v>83</v>
      </c>
      <c r="AW423" s="121" t="s">
        <v>96</v>
      </c>
      <c r="AX423" s="121" t="s">
        <v>84</v>
      </c>
      <c r="AY423" s="124" t="s">
        <v>85</v>
      </c>
    </row>
    <row r="424" spans="1:65" s="130" customFormat="1" x14ac:dyDescent="0.2">
      <c r="B424" s="131"/>
      <c r="D424" s="123" t="s">
        <v>94</v>
      </c>
      <c r="E424" s="132" t="s">
        <v>10</v>
      </c>
      <c r="F424" s="133" t="s">
        <v>450</v>
      </c>
      <c r="H424" s="134">
        <v>9.3000000000000007</v>
      </c>
      <c r="I424" s="135"/>
      <c r="L424" s="131"/>
      <c r="M424" s="136"/>
      <c r="N424" s="137"/>
      <c r="O424" s="137"/>
      <c r="P424" s="137"/>
      <c r="Q424" s="137"/>
      <c r="R424" s="137"/>
      <c r="S424" s="137"/>
      <c r="T424" s="138"/>
      <c r="AT424" s="132" t="s">
        <v>94</v>
      </c>
      <c r="AU424" s="132" t="s">
        <v>2</v>
      </c>
      <c r="AV424" s="130" t="s">
        <v>2</v>
      </c>
      <c r="AW424" s="130" t="s">
        <v>96</v>
      </c>
      <c r="AX424" s="130" t="s">
        <v>84</v>
      </c>
      <c r="AY424" s="132" t="s">
        <v>85</v>
      </c>
    </row>
    <row r="425" spans="1:65" s="121" customFormat="1" x14ac:dyDescent="0.2">
      <c r="B425" s="122"/>
      <c r="D425" s="123" t="s">
        <v>94</v>
      </c>
      <c r="E425" s="124" t="s">
        <v>10</v>
      </c>
      <c r="F425" s="125" t="s">
        <v>395</v>
      </c>
      <c r="H425" s="124" t="s">
        <v>10</v>
      </c>
      <c r="I425" s="126"/>
      <c r="L425" s="122"/>
      <c r="M425" s="127"/>
      <c r="N425" s="128"/>
      <c r="O425" s="128"/>
      <c r="P425" s="128"/>
      <c r="Q425" s="128"/>
      <c r="R425" s="128"/>
      <c r="S425" s="128"/>
      <c r="T425" s="129"/>
      <c r="AT425" s="124" t="s">
        <v>94</v>
      </c>
      <c r="AU425" s="124" t="s">
        <v>2</v>
      </c>
      <c r="AV425" s="121" t="s">
        <v>83</v>
      </c>
      <c r="AW425" s="121" t="s">
        <v>96</v>
      </c>
      <c r="AX425" s="121" t="s">
        <v>84</v>
      </c>
      <c r="AY425" s="124" t="s">
        <v>85</v>
      </c>
    </row>
    <row r="426" spans="1:65" s="130" customFormat="1" x14ac:dyDescent="0.2">
      <c r="B426" s="131"/>
      <c r="D426" s="123" t="s">
        <v>94</v>
      </c>
      <c r="E426" s="132" t="s">
        <v>10</v>
      </c>
      <c r="F426" s="133" t="s">
        <v>450</v>
      </c>
      <c r="H426" s="134">
        <v>9.3000000000000007</v>
      </c>
      <c r="I426" s="135"/>
      <c r="L426" s="131"/>
      <c r="M426" s="136"/>
      <c r="N426" s="137"/>
      <c r="O426" s="137"/>
      <c r="P426" s="137"/>
      <c r="Q426" s="137"/>
      <c r="R426" s="137"/>
      <c r="S426" s="137"/>
      <c r="T426" s="138"/>
      <c r="AT426" s="132" t="s">
        <v>94</v>
      </c>
      <c r="AU426" s="132" t="s">
        <v>2</v>
      </c>
      <c r="AV426" s="130" t="s">
        <v>2</v>
      </c>
      <c r="AW426" s="130" t="s">
        <v>96</v>
      </c>
      <c r="AX426" s="130" t="s">
        <v>84</v>
      </c>
      <c r="AY426" s="132" t="s">
        <v>85</v>
      </c>
    </row>
    <row r="427" spans="1:65" s="130" customFormat="1" x14ac:dyDescent="0.2">
      <c r="B427" s="131"/>
      <c r="D427" s="123" t="s">
        <v>94</v>
      </c>
      <c r="E427" s="132" t="s">
        <v>10</v>
      </c>
      <c r="F427" s="133" t="s">
        <v>396</v>
      </c>
      <c r="H427" s="134">
        <v>0</v>
      </c>
      <c r="I427" s="135"/>
      <c r="L427" s="131"/>
      <c r="M427" s="136"/>
      <c r="N427" s="137"/>
      <c r="O427" s="137"/>
      <c r="P427" s="137"/>
      <c r="Q427" s="137"/>
      <c r="R427" s="137"/>
      <c r="S427" s="137"/>
      <c r="T427" s="138"/>
      <c r="AT427" s="132" t="s">
        <v>94</v>
      </c>
      <c r="AU427" s="132" t="s">
        <v>2</v>
      </c>
      <c r="AV427" s="130" t="s">
        <v>2</v>
      </c>
      <c r="AW427" s="130" t="s">
        <v>96</v>
      </c>
      <c r="AX427" s="130" t="s">
        <v>84</v>
      </c>
      <c r="AY427" s="132" t="s">
        <v>85</v>
      </c>
    </row>
    <row r="428" spans="1:65" s="121" customFormat="1" x14ac:dyDescent="0.2">
      <c r="B428" s="122"/>
      <c r="D428" s="123" t="s">
        <v>94</v>
      </c>
      <c r="E428" s="124" t="s">
        <v>10</v>
      </c>
      <c r="F428" s="125" t="s">
        <v>397</v>
      </c>
      <c r="H428" s="124" t="s">
        <v>10</v>
      </c>
      <c r="I428" s="126"/>
      <c r="L428" s="122"/>
      <c r="M428" s="127"/>
      <c r="N428" s="128"/>
      <c r="O428" s="128"/>
      <c r="P428" s="128"/>
      <c r="Q428" s="128"/>
      <c r="R428" s="128"/>
      <c r="S428" s="128"/>
      <c r="T428" s="129"/>
      <c r="AT428" s="124" t="s">
        <v>94</v>
      </c>
      <c r="AU428" s="124" t="s">
        <v>2</v>
      </c>
      <c r="AV428" s="121" t="s">
        <v>83</v>
      </c>
      <c r="AW428" s="121" t="s">
        <v>96</v>
      </c>
      <c r="AX428" s="121" t="s">
        <v>84</v>
      </c>
      <c r="AY428" s="124" t="s">
        <v>85</v>
      </c>
    </row>
    <row r="429" spans="1:65" s="130" customFormat="1" x14ac:dyDescent="0.2">
      <c r="B429" s="131"/>
      <c r="D429" s="123" t="s">
        <v>94</v>
      </c>
      <c r="E429" s="132" t="s">
        <v>10</v>
      </c>
      <c r="F429" s="133" t="s">
        <v>439</v>
      </c>
      <c r="H429" s="134">
        <v>78.335999999999999</v>
      </c>
      <c r="I429" s="135"/>
      <c r="L429" s="131"/>
      <c r="M429" s="136"/>
      <c r="N429" s="137"/>
      <c r="O429" s="137"/>
      <c r="P429" s="137"/>
      <c r="Q429" s="137"/>
      <c r="R429" s="137"/>
      <c r="S429" s="137"/>
      <c r="T429" s="138"/>
      <c r="AT429" s="132" t="s">
        <v>94</v>
      </c>
      <c r="AU429" s="132" t="s">
        <v>2</v>
      </c>
      <c r="AV429" s="130" t="s">
        <v>2</v>
      </c>
      <c r="AW429" s="130" t="s">
        <v>96</v>
      </c>
      <c r="AX429" s="130" t="s">
        <v>84</v>
      </c>
      <c r="AY429" s="132" t="s">
        <v>85</v>
      </c>
    </row>
    <row r="430" spans="1:65" s="158" customFormat="1" x14ac:dyDescent="0.2">
      <c r="B430" s="159"/>
      <c r="D430" s="123" t="s">
        <v>94</v>
      </c>
      <c r="E430" s="160" t="s">
        <v>10</v>
      </c>
      <c r="F430" s="161" t="s">
        <v>372</v>
      </c>
      <c r="H430" s="162">
        <v>937.86400000000003</v>
      </c>
      <c r="I430" s="163"/>
      <c r="L430" s="159"/>
      <c r="M430" s="164"/>
      <c r="N430" s="165"/>
      <c r="O430" s="165"/>
      <c r="P430" s="165"/>
      <c r="Q430" s="165"/>
      <c r="R430" s="165"/>
      <c r="S430" s="165"/>
      <c r="T430" s="166"/>
      <c r="AT430" s="160" t="s">
        <v>94</v>
      </c>
      <c r="AU430" s="160" t="s">
        <v>2</v>
      </c>
      <c r="AV430" s="158" t="s">
        <v>105</v>
      </c>
      <c r="AW430" s="158" t="s">
        <v>96</v>
      </c>
      <c r="AX430" s="158" t="s">
        <v>84</v>
      </c>
      <c r="AY430" s="160" t="s">
        <v>85</v>
      </c>
    </row>
    <row r="431" spans="1:65" s="139" customFormat="1" x14ac:dyDescent="0.2">
      <c r="B431" s="140"/>
      <c r="D431" s="123" t="s">
        <v>94</v>
      </c>
      <c r="E431" s="141" t="s">
        <v>10</v>
      </c>
      <c r="F431" s="142" t="s">
        <v>100</v>
      </c>
      <c r="H431" s="143">
        <v>2127.491</v>
      </c>
      <c r="I431" s="144"/>
      <c r="L431" s="140"/>
      <c r="M431" s="145"/>
      <c r="N431" s="146"/>
      <c r="O431" s="146"/>
      <c r="P431" s="146"/>
      <c r="Q431" s="146"/>
      <c r="R431" s="146"/>
      <c r="S431" s="146"/>
      <c r="T431" s="147"/>
      <c r="AT431" s="141" t="s">
        <v>94</v>
      </c>
      <c r="AU431" s="141" t="s">
        <v>2</v>
      </c>
      <c r="AV431" s="139" t="s">
        <v>92</v>
      </c>
      <c r="AW431" s="139" t="s">
        <v>96</v>
      </c>
      <c r="AX431" s="139" t="s">
        <v>83</v>
      </c>
      <c r="AY431" s="141" t="s">
        <v>85</v>
      </c>
    </row>
    <row r="432" spans="1:65" s="14" customFormat="1" ht="21.6" customHeight="1" x14ac:dyDescent="0.2">
      <c r="A432" s="10"/>
      <c r="B432" s="106"/>
      <c r="C432" s="107" t="s">
        <v>451</v>
      </c>
      <c r="D432" s="107" t="s">
        <v>87</v>
      </c>
      <c r="E432" s="108" t="s">
        <v>452</v>
      </c>
      <c r="F432" s="109" t="s">
        <v>453</v>
      </c>
      <c r="G432" s="110" t="s">
        <v>137</v>
      </c>
      <c r="H432" s="111">
        <v>2127.491</v>
      </c>
      <c r="I432" s="112"/>
      <c r="J432" s="113">
        <f>ROUND(I432*H432,2)</f>
        <v>0</v>
      </c>
      <c r="K432" s="109" t="s">
        <v>91</v>
      </c>
      <c r="L432" s="11"/>
      <c r="M432" s="114" t="s">
        <v>10</v>
      </c>
      <c r="N432" s="115" t="s">
        <v>27</v>
      </c>
      <c r="O432" s="116"/>
      <c r="P432" s="117">
        <f>O432*H432</f>
        <v>0</v>
      </c>
      <c r="Q432" s="117">
        <v>0</v>
      </c>
      <c r="R432" s="117">
        <f>Q432*H432</f>
        <v>0</v>
      </c>
      <c r="S432" s="117">
        <v>0</v>
      </c>
      <c r="T432" s="118">
        <f>S432*H432</f>
        <v>0</v>
      </c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R432" s="119" t="s">
        <v>92</v>
      </c>
      <c r="AT432" s="119" t="s">
        <v>87</v>
      </c>
      <c r="AU432" s="119" t="s">
        <v>2</v>
      </c>
      <c r="AY432" s="2" t="s">
        <v>85</v>
      </c>
      <c r="BE432" s="120">
        <f>IF(N432="základní",J432,0)</f>
        <v>0</v>
      </c>
      <c r="BF432" s="120">
        <f>IF(N432="snížená",J432,0)</f>
        <v>0</v>
      </c>
      <c r="BG432" s="120">
        <f>IF(N432="zákl. přenesená",J432,0)</f>
        <v>0</v>
      </c>
      <c r="BH432" s="120">
        <f>IF(N432="sníž. přenesená",J432,0)</f>
        <v>0</v>
      </c>
      <c r="BI432" s="120">
        <f>IF(N432="nulová",J432,0)</f>
        <v>0</v>
      </c>
      <c r="BJ432" s="2" t="s">
        <v>83</v>
      </c>
      <c r="BK432" s="120">
        <f>ROUND(I432*H432,2)</f>
        <v>0</v>
      </c>
      <c r="BL432" s="2" t="s">
        <v>92</v>
      </c>
      <c r="BM432" s="119" t="s">
        <v>454</v>
      </c>
    </row>
    <row r="433" spans="1:65" s="14" customFormat="1" ht="43.15" customHeight="1" x14ac:dyDescent="0.2">
      <c r="A433" s="10"/>
      <c r="B433" s="106"/>
      <c r="C433" s="107" t="s">
        <v>455</v>
      </c>
      <c r="D433" s="107" t="s">
        <v>87</v>
      </c>
      <c r="E433" s="108" t="s">
        <v>456</v>
      </c>
      <c r="F433" s="109" t="s">
        <v>457</v>
      </c>
      <c r="G433" s="110" t="s">
        <v>113</v>
      </c>
      <c r="H433" s="111">
        <v>28.222999999999999</v>
      </c>
      <c r="I433" s="112"/>
      <c r="J433" s="113">
        <f>ROUND(I433*H433,2)</f>
        <v>0</v>
      </c>
      <c r="K433" s="109" t="s">
        <v>91</v>
      </c>
      <c r="L433" s="11"/>
      <c r="M433" s="114" t="s">
        <v>10</v>
      </c>
      <c r="N433" s="115" t="s">
        <v>27</v>
      </c>
      <c r="O433" s="116"/>
      <c r="P433" s="117">
        <f>O433*H433</f>
        <v>0</v>
      </c>
      <c r="Q433" s="117">
        <v>1.04881</v>
      </c>
      <c r="R433" s="117">
        <f>Q433*H433</f>
        <v>29.600564630000001</v>
      </c>
      <c r="S433" s="117">
        <v>0</v>
      </c>
      <c r="T433" s="118">
        <f>S433*H433</f>
        <v>0</v>
      </c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R433" s="119" t="s">
        <v>92</v>
      </c>
      <c r="AT433" s="119" t="s">
        <v>87</v>
      </c>
      <c r="AU433" s="119" t="s">
        <v>2</v>
      </c>
      <c r="AY433" s="2" t="s">
        <v>85</v>
      </c>
      <c r="BE433" s="120">
        <f>IF(N433="základní",J433,0)</f>
        <v>0</v>
      </c>
      <c r="BF433" s="120">
        <f>IF(N433="snížená",J433,0)</f>
        <v>0</v>
      </c>
      <c r="BG433" s="120">
        <f>IF(N433="zákl. přenesená",J433,0)</f>
        <v>0</v>
      </c>
      <c r="BH433" s="120">
        <f>IF(N433="sníž. přenesená",J433,0)</f>
        <v>0</v>
      </c>
      <c r="BI433" s="120">
        <f>IF(N433="nulová",J433,0)</f>
        <v>0</v>
      </c>
      <c r="BJ433" s="2" t="s">
        <v>83</v>
      </c>
      <c r="BK433" s="120">
        <f>ROUND(I433*H433,2)</f>
        <v>0</v>
      </c>
      <c r="BL433" s="2" t="s">
        <v>92</v>
      </c>
      <c r="BM433" s="119" t="s">
        <v>458</v>
      </c>
    </row>
    <row r="434" spans="1:65" s="130" customFormat="1" x14ac:dyDescent="0.2">
      <c r="B434" s="131"/>
      <c r="D434" s="123" t="s">
        <v>94</v>
      </c>
      <c r="E434" s="132" t="s">
        <v>10</v>
      </c>
      <c r="F434" s="133" t="s">
        <v>459</v>
      </c>
      <c r="H434" s="134">
        <v>25.972000000000001</v>
      </c>
      <c r="I434" s="135"/>
      <c r="L434" s="131"/>
      <c r="M434" s="136"/>
      <c r="N434" s="137"/>
      <c r="O434" s="137"/>
      <c r="P434" s="137"/>
      <c r="Q434" s="137"/>
      <c r="R434" s="137"/>
      <c r="S434" s="137"/>
      <c r="T434" s="138"/>
      <c r="AT434" s="132" t="s">
        <v>94</v>
      </c>
      <c r="AU434" s="132" t="s">
        <v>2</v>
      </c>
      <c r="AV434" s="130" t="s">
        <v>2</v>
      </c>
      <c r="AW434" s="130" t="s">
        <v>96</v>
      </c>
      <c r="AX434" s="130" t="s">
        <v>84</v>
      </c>
      <c r="AY434" s="132" t="s">
        <v>85</v>
      </c>
    </row>
    <row r="435" spans="1:65" s="130" customFormat="1" x14ac:dyDescent="0.2">
      <c r="B435" s="131"/>
      <c r="D435" s="123" t="s">
        <v>94</v>
      </c>
      <c r="E435" s="132" t="s">
        <v>10</v>
      </c>
      <c r="F435" s="133" t="s">
        <v>460</v>
      </c>
      <c r="H435" s="134">
        <v>2.2509999999999999</v>
      </c>
      <c r="I435" s="135"/>
      <c r="L435" s="131"/>
      <c r="M435" s="136"/>
      <c r="N435" s="137"/>
      <c r="O435" s="137"/>
      <c r="P435" s="137"/>
      <c r="Q435" s="137"/>
      <c r="R435" s="137"/>
      <c r="S435" s="137"/>
      <c r="T435" s="138"/>
      <c r="AT435" s="132" t="s">
        <v>94</v>
      </c>
      <c r="AU435" s="132" t="s">
        <v>2</v>
      </c>
      <c r="AV435" s="130" t="s">
        <v>2</v>
      </c>
      <c r="AW435" s="130" t="s">
        <v>96</v>
      </c>
      <c r="AX435" s="130" t="s">
        <v>84</v>
      </c>
      <c r="AY435" s="132" t="s">
        <v>85</v>
      </c>
    </row>
    <row r="436" spans="1:65" s="139" customFormat="1" x14ac:dyDescent="0.2">
      <c r="B436" s="140"/>
      <c r="D436" s="123" t="s">
        <v>94</v>
      </c>
      <c r="E436" s="141" t="s">
        <v>10</v>
      </c>
      <c r="F436" s="142" t="s">
        <v>100</v>
      </c>
      <c r="H436" s="143">
        <v>28.222999999999999</v>
      </c>
      <c r="I436" s="144"/>
      <c r="L436" s="140"/>
      <c r="M436" s="145"/>
      <c r="N436" s="146"/>
      <c r="O436" s="146"/>
      <c r="P436" s="146"/>
      <c r="Q436" s="146"/>
      <c r="R436" s="146"/>
      <c r="S436" s="146"/>
      <c r="T436" s="147"/>
      <c r="AT436" s="141" t="s">
        <v>94</v>
      </c>
      <c r="AU436" s="141" t="s">
        <v>2</v>
      </c>
      <c r="AV436" s="139" t="s">
        <v>92</v>
      </c>
      <c r="AW436" s="139" t="s">
        <v>96</v>
      </c>
      <c r="AX436" s="139" t="s">
        <v>83</v>
      </c>
      <c r="AY436" s="141" t="s">
        <v>85</v>
      </c>
    </row>
    <row r="437" spans="1:65" s="14" customFormat="1" ht="32.450000000000003" customHeight="1" x14ac:dyDescent="0.2">
      <c r="A437" s="10"/>
      <c r="B437" s="106"/>
      <c r="C437" s="107" t="s">
        <v>461</v>
      </c>
      <c r="D437" s="107" t="s">
        <v>87</v>
      </c>
      <c r="E437" s="108" t="s">
        <v>462</v>
      </c>
      <c r="F437" s="109" t="s">
        <v>463</v>
      </c>
      <c r="G437" s="110" t="s">
        <v>113</v>
      </c>
      <c r="H437" s="111">
        <v>4.7E-2</v>
      </c>
      <c r="I437" s="112"/>
      <c r="J437" s="113">
        <f>ROUND(I437*H437,2)</f>
        <v>0</v>
      </c>
      <c r="K437" s="109" t="s">
        <v>91</v>
      </c>
      <c r="L437" s="11"/>
      <c r="M437" s="114" t="s">
        <v>10</v>
      </c>
      <c r="N437" s="115" t="s">
        <v>27</v>
      </c>
      <c r="O437" s="116"/>
      <c r="P437" s="117">
        <f>O437*H437</f>
        <v>0</v>
      </c>
      <c r="Q437" s="117">
        <v>1.06277</v>
      </c>
      <c r="R437" s="117">
        <f>Q437*H437</f>
        <v>4.9950189999999998E-2</v>
      </c>
      <c r="S437" s="117">
        <v>0</v>
      </c>
      <c r="T437" s="118">
        <f>S437*H437</f>
        <v>0</v>
      </c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R437" s="119" t="s">
        <v>92</v>
      </c>
      <c r="AT437" s="119" t="s">
        <v>87</v>
      </c>
      <c r="AU437" s="119" t="s">
        <v>2</v>
      </c>
      <c r="AY437" s="2" t="s">
        <v>85</v>
      </c>
      <c r="BE437" s="120">
        <f>IF(N437="základní",J437,0)</f>
        <v>0</v>
      </c>
      <c r="BF437" s="120">
        <f>IF(N437="snížená",J437,0)</f>
        <v>0</v>
      </c>
      <c r="BG437" s="120">
        <f>IF(N437="zákl. přenesená",J437,0)</f>
        <v>0</v>
      </c>
      <c r="BH437" s="120">
        <f>IF(N437="sníž. přenesená",J437,0)</f>
        <v>0</v>
      </c>
      <c r="BI437" s="120">
        <f>IF(N437="nulová",J437,0)</f>
        <v>0</v>
      </c>
      <c r="BJ437" s="2" t="s">
        <v>83</v>
      </c>
      <c r="BK437" s="120">
        <f>ROUND(I437*H437,2)</f>
        <v>0</v>
      </c>
      <c r="BL437" s="2" t="s">
        <v>92</v>
      </c>
      <c r="BM437" s="119" t="s">
        <v>464</v>
      </c>
    </row>
    <row r="438" spans="1:65" s="130" customFormat="1" x14ac:dyDescent="0.2">
      <c r="B438" s="131"/>
      <c r="D438" s="123" t="s">
        <v>94</v>
      </c>
      <c r="E438" s="132" t="s">
        <v>10</v>
      </c>
      <c r="F438" s="133" t="s">
        <v>465</v>
      </c>
      <c r="H438" s="134">
        <v>4.7E-2</v>
      </c>
      <c r="I438" s="135"/>
      <c r="L438" s="131"/>
      <c r="M438" s="136"/>
      <c r="N438" s="137"/>
      <c r="O438" s="137"/>
      <c r="P438" s="137"/>
      <c r="Q438" s="137"/>
      <c r="R438" s="137"/>
      <c r="S438" s="137"/>
      <c r="T438" s="138"/>
      <c r="AT438" s="132" t="s">
        <v>94</v>
      </c>
      <c r="AU438" s="132" t="s">
        <v>2</v>
      </c>
      <c r="AV438" s="130" t="s">
        <v>2</v>
      </c>
      <c r="AW438" s="130" t="s">
        <v>96</v>
      </c>
      <c r="AX438" s="130" t="s">
        <v>83</v>
      </c>
      <c r="AY438" s="132" t="s">
        <v>85</v>
      </c>
    </row>
    <row r="439" spans="1:65" s="14" customFormat="1" ht="21.6" customHeight="1" x14ac:dyDescent="0.2">
      <c r="A439" s="10"/>
      <c r="B439" s="106"/>
      <c r="C439" s="107" t="s">
        <v>466</v>
      </c>
      <c r="D439" s="107" t="s">
        <v>87</v>
      </c>
      <c r="E439" s="108" t="s">
        <v>467</v>
      </c>
      <c r="F439" s="109" t="s">
        <v>468</v>
      </c>
      <c r="G439" s="110" t="s">
        <v>184</v>
      </c>
      <c r="H439" s="111">
        <v>24</v>
      </c>
      <c r="I439" s="112"/>
      <c r="J439" s="113">
        <f>ROUND(I439*H439,2)</f>
        <v>0</v>
      </c>
      <c r="K439" s="109" t="s">
        <v>10</v>
      </c>
      <c r="L439" s="11"/>
      <c r="M439" s="114" t="s">
        <v>10</v>
      </c>
      <c r="N439" s="115" t="s">
        <v>27</v>
      </c>
      <c r="O439" s="116"/>
      <c r="P439" s="117">
        <f>O439*H439</f>
        <v>0</v>
      </c>
      <c r="Q439" s="117">
        <v>0</v>
      </c>
      <c r="R439" s="117">
        <f>Q439*H439</f>
        <v>0</v>
      </c>
      <c r="S439" s="117">
        <v>0</v>
      </c>
      <c r="T439" s="118">
        <f>S439*H439</f>
        <v>0</v>
      </c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R439" s="119" t="s">
        <v>92</v>
      </c>
      <c r="AT439" s="119" t="s">
        <v>87</v>
      </c>
      <c r="AU439" s="119" t="s">
        <v>2</v>
      </c>
      <c r="AY439" s="2" t="s">
        <v>85</v>
      </c>
      <c r="BE439" s="120">
        <f>IF(N439="základní",J439,0)</f>
        <v>0</v>
      </c>
      <c r="BF439" s="120">
        <f>IF(N439="snížená",J439,0)</f>
        <v>0</v>
      </c>
      <c r="BG439" s="120">
        <f>IF(N439="zákl. přenesená",J439,0)</f>
        <v>0</v>
      </c>
      <c r="BH439" s="120">
        <f>IF(N439="sníž. přenesená",J439,0)</f>
        <v>0</v>
      </c>
      <c r="BI439" s="120">
        <f>IF(N439="nulová",J439,0)</f>
        <v>0</v>
      </c>
      <c r="BJ439" s="2" t="s">
        <v>83</v>
      </c>
      <c r="BK439" s="120">
        <f>ROUND(I439*H439,2)</f>
        <v>0</v>
      </c>
      <c r="BL439" s="2" t="s">
        <v>92</v>
      </c>
      <c r="BM439" s="119" t="s">
        <v>469</v>
      </c>
    </row>
    <row r="440" spans="1:65" s="14" customFormat="1" ht="32.450000000000003" customHeight="1" x14ac:dyDescent="0.2">
      <c r="A440" s="10"/>
      <c r="B440" s="106"/>
      <c r="C440" s="107" t="s">
        <v>470</v>
      </c>
      <c r="D440" s="107" t="s">
        <v>87</v>
      </c>
      <c r="E440" s="108" t="s">
        <v>471</v>
      </c>
      <c r="F440" s="109" t="s">
        <v>472</v>
      </c>
      <c r="G440" s="110" t="s">
        <v>90</v>
      </c>
      <c r="H440" s="111">
        <v>55.146999999999998</v>
      </c>
      <c r="I440" s="112"/>
      <c r="J440" s="113">
        <f>ROUND(I440*H440,2)</f>
        <v>0</v>
      </c>
      <c r="K440" s="109" t="s">
        <v>91</v>
      </c>
      <c r="L440" s="11"/>
      <c r="M440" s="114" t="s">
        <v>10</v>
      </c>
      <c r="N440" s="115" t="s">
        <v>27</v>
      </c>
      <c r="O440" s="116"/>
      <c r="P440" s="117">
        <f>O440*H440</f>
        <v>0</v>
      </c>
      <c r="Q440" s="117">
        <v>2.45329</v>
      </c>
      <c r="R440" s="117">
        <f>Q440*H440</f>
        <v>135.29158362999999</v>
      </c>
      <c r="S440" s="117">
        <v>0</v>
      </c>
      <c r="T440" s="118">
        <f>S440*H440</f>
        <v>0</v>
      </c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R440" s="119" t="s">
        <v>92</v>
      </c>
      <c r="AT440" s="119" t="s">
        <v>87</v>
      </c>
      <c r="AU440" s="119" t="s">
        <v>2</v>
      </c>
      <c r="AY440" s="2" t="s">
        <v>85</v>
      </c>
      <c r="BE440" s="120">
        <f>IF(N440="základní",J440,0)</f>
        <v>0</v>
      </c>
      <c r="BF440" s="120">
        <f>IF(N440="snížená",J440,0)</f>
        <v>0</v>
      </c>
      <c r="BG440" s="120">
        <f>IF(N440="zákl. přenesená",J440,0)</f>
        <v>0</v>
      </c>
      <c r="BH440" s="120">
        <f>IF(N440="sníž. přenesená",J440,0)</f>
        <v>0</v>
      </c>
      <c r="BI440" s="120">
        <f>IF(N440="nulová",J440,0)</f>
        <v>0</v>
      </c>
      <c r="BJ440" s="2" t="s">
        <v>83</v>
      </c>
      <c r="BK440" s="120">
        <f>ROUND(I440*H440,2)</f>
        <v>0</v>
      </c>
      <c r="BL440" s="2" t="s">
        <v>92</v>
      </c>
      <c r="BM440" s="119" t="s">
        <v>473</v>
      </c>
    </row>
    <row r="441" spans="1:65" s="121" customFormat="1" x14ac:dyDescent="0.2">
      <c r="B441" s="122"/>
      <c r="D441" s="123" t="s">
        <v>94</v>
      </c>
      <c r="E441" s="124" t="s">
        <v>10</v>
      </c>
      <c r="F441" s="125" t="s">
        <v>333</v>
      </c>
      <c r="H441" s="124" t="s">
        <v>10</v>
      </c>
      <c r="I441" s="126"/>
      <c r="L441" s="122"/>
      <c r="M441" s="127"/>
      <c r="N441" s="128"/>
      <c r="O441" s="128"/>
      <c r="P441" s="128"/>
      <c r="Q441" s="128"/>
      <c r="R441" s="128"/>
      <c r="S441" s="128"/>
      <c r="T441" s="129"/>
      <c r="AT441" s="124" t="s">
        <v>94</v>
      </c>
      <c r="AU441" s="124" t="s">
        <v>2</v>
      </c>
      <c r="AV441" s="121" t="s">
        <v>83</v>
      </c>
      <c r="AW441" s="121" t="s">
        <v>96</v>
      </c>
      <c r="AX441" s="121" t="s">
        <v>84</v>
      </c>
      <c r="AY441" s="124" t="s">
        <v>85</v>
      </c>
    </row>
    <row r="442" spans="1:65" s="121" customFormat="1" x14ac:dyDescent="0.2">
      <c r="B442" s="122"/>
      <c r="D442" s="123" t="s">
        <v>94</v>
      </c>
      <c r="E442" s="124" t="s">
        <v>10</v>
      </c>
      <c r="F442" s="125" t="s">
        <v>474</v>
      </c>
      <c r="H442" s="124" t="s">
        <v>10</v>
      </c>
      <c r="I442" s="126"/>
      <c r="L442" s="122"/>
      <c r="M442" s="127"/>
      <c r="N442" s="128"/>
      <c r="O442" s="128"/>
      <c r="P442" s="128"/>
      <c r="Q442" s="128"/>
      <c r="R442" s="128"/>
      <c r="S442" s="128"/>
      <c r="T442" s="129"/>
      <c r="AT442" s="124" t="s">
        <v>94</v>
      </c>
      <c r="AU442" s="124" t="s">
        <v>2</v>
      </c>
      <c r="AV442" s="121" t="s">
        <v>83</v>
      </c>
      <c r="AW442" s="121" t="s">
        <v>96</v>
      </c>
      <c r="AX442" s="121" t="s">
        <v>84</v>
      </c>
      <c r="AY442" s="124" t="s">
        <v>85</v>
      </c>
    </row>
    <row r="443" spans="1:65" s="121" customFormat="1" x14ac:dyDescent="0.2">
      <c r="B443" s="122"/>
      <c r="D443" s="123" t="s">
        <v>94</v>
      </c>
      <c r="E443" s="124" t="s">
        <v>10</v>
      </c>
      <c r="F443" s="125" t="s">
        <v>342</v>
      </c>
      <c r="H443" s="124" t="s">
        <v>10</v>
      </c>
      <c r="I443" s="126"/>
      <c r="L443" s="122"/>
      <c r="M443" s="127"/>
      <c r="N443" s="128"/>
      <c r="O443" s="128"/>
      <c r="P443" s="128"/>
      <c r="Q443" s="128"/>
      <c r="R443" s="128"/>
      <c r="S443" s="128"/>
      <c r="T443" s="129"/>
      <c r="AT443" s="124" t="s">
        <v>94</v>
      </c>
      <c r="AU443" s="124" t="s">
        <v>2</v>
      </c>
      <c r="AV443" s="121" t="s">
        <v>83</v>
      </c>
      <c r="AW443" s="121" t="s">
        <v>96</v>
      </c>
      <c r="AX443" s="121" t="s">
        <v>84</v>
      </c>
      <c r="AY443" s="124" t="s">
        <v>85</v>
      </c>
    </row>
    <row r="444" spans="1:65" s="121" customFormat="1" x14ac:dyDescent="0.2">
      <c r="B444" s="122"/>
      <c r="D444" s="123" t="s">
        <v>94</v>
      </c>
      <c r="E444" s="124" t="s">
        <v>10</v>
      </c>
      <c r="F444" s="125" t="s">
        <v>475</v>
      </c>
      <c r="H444" s="124" t="s">
        <v>10</v>
      </c>
      <c r="I444" s="126"/>
      <c r="L444" s="122"/>
      <c r="M444" s="127"/>
      <c r="N444" s="128"/>
      <c r="O444" s="128"/>
      <c r="P444" s="128"/>
      <c r="Q444" s="128"/>
      <c r="R444" s="128"/>
      <c r="S444" s="128"/>
      <c r="T444" s="129"/>
      <c r="AT444" s="124" t="s">
        <v>94</v>
      </c>
      <c r="AU444" s="124" t="s">
        <v>2</v>
      </c>
      <c r="AV444" s="121" t="s">
        <v>83</v>
      </c>
      <c r="AW444" s="121" t="s">
        <v>96</v>
      </c>
      <c r="AX444" s="121" t="s">
        <v>84</v>
      </c>
      <c r="AY444" s="124" t="s">
        <v>85</v>
      </c>
    </row>
    <row r="445" spans="1:65" s="130" customFormat="1" x14ac:dyDescent="0.2">
      <c r="B445" s="131"/>
      <c r="D445" s="123" t="s">
        <v>94</v>
      </c>
      <c r="E445" s="132" t="s">
        <v>10</v>
      </c>
      <c r="F445" s="133" t="s">
        <v>476</v>
      </c>
      <c r="H445" s="134">
        <v>2.395</v>
      </c>
      <c r="I445" s="135"/>
      <c r="L445" s="131"/>
      <c r="M445" s="136"/>
      <c r="N445" s="137"/>
      <c r="O445" s="137"/>
      <c r="P445" s="137"/>
      <c r="Q445" s="137"/>
      <c r="R445" s="137"/>
      <c r="S445" s="137"/>
      <c r="T445" s="138"/>
      <c r="AT445" s="132" t="s">
        <v>94</v>
      </c>
      <c r="AU445" s="132" t="s">
        <v>2</v>
      </c>
      <c r="AV445" s="130" t="s">
        <v>2</v>
      </c>
      <c r="AW445" s="130" t="s">
        <v>96</v>
      </c>
      <c r="AX445" s="130" t="s">
        <v>84</v>
      </c>
      <c r="AY445" s="132" t="s">
        <v>85</v>
      </c>
    </row>
    <row r="446" spans="1:65" s="130" customFormat="1" x14ac:dyDescent="0.2">
      <c r="B446" s="131"/>
      <c r="D446" s="123" t="s">
        <v>94</v>
      </c>
      <c r="E446" s="132" t="s">
        <v>10</v>
      </c>
      <c r="F446" s="133" t="s">
        <v>477</v>
      </c>
      <c r="H446" s="134">
        <v>3.58</v>
      </c>
      <c r="I446" s="135"/>
      <c r="L446" s="131"/>
      <c r="M446" s="136"/>
      <c r="N446" s="137"/>
      <c r="O446" s="137"/>
      <c r="P446" s="137"/>
      <c r="Q446" s="137"/>
      <c r="R446" s="137"/>
      <c r="S446" s="137"/>
      <c r="T446" s="138"/>
      <c r="AT446" s="132" t="s">
        <v>94</v>
      </c>
      <c r="AU446" s="132" t="s">
        <v>2</v>
      </c>
      <c r="AV446" s="130" t="s">
        <v>2</v>
      </c>
      <c r="AW446" s="130" t="s">
        <v>96</v>
      </c>
      <c r="AX446" s="130" t="s">
        <v>84</v>
      </c>
      <c r="AY446" s="132" t="s">
        <v>85</v>
      </c>
    </row>
    <row r="447" spans="1:65" s="130" customFormat="1" x14ac:dyDescent="0.2">
      <c r="B447" s="131"/>
      <c r="D447" s="123" t="s">
        <v>94</v>
      </c>
      <c r="E447" s="132" t="s">
        <v>10</v>
      </c>
      <c r="F447" s="133" t="s">
        <v>478</v>
      </c>
      <c r="H447" s="134">
        <v>1.123</v>
      </c>
      <c r="I447" s="135"/>
      <c r="L447" s="131"/>
      <c r="M447" s="136"/>
      <c r="N447" s="137"/>
      <c r="O447" s="137"/>
      <c r="P447" s="137"/>
      <c r="Q447" s="137"/>
      <c r="R447" s="137"/>
      <c r="S447" s="137"/>
      <c r="T447" s="138"/>
      <c r="AT447" s="132" t="s">
        <v>94</v>
      </c>
      <c r="AU447" s="132" t="s">
        <v>2</v>
      </c>
      <c r="AV447" s="130" t="s">
        <v>2</v>
      </c>
      <c r="AW447" s="130" t="s">
        <v>96</v>
      </c>
      <c r="AX447" s="130" t="s">
        <v>84</v>
      </c>
      <c r="AY447" s="132" t="s">
        <v>85</v>
      </c>
    </row>
    <row r="448" spans="1:65" s="130" customFormat="1" x14ac:dyDescent="0.2">
      <c r="B448" s="131"/>
      <c r="D448" s="123" t="s">
        <v>94</v>
      </c>
      <c r="E448" s="132" t="s">
        <v>10</v>
      </c>
      <c r="F448" s="133" t="s">
        <v>479</v>
      </c>
      <c r="H448" s="134">
        <v>1.085</v>
      </c>
      <c r="I448" s="135"/>
      <c r="L448" s="131"/>
      <c r="M448" s="136"/>
      <c r="N448" s="137"/>
      <c r="O448" s="137"/>
      <c r="P448" s="137"/>
      <c r="Q448" s="137"/>
      <c r="R448" s="137"/>
      <c r="S448" s="137"/>
      <c r="T448" s="138"/>
      <c r="AT448" s="132" t="s">
        <v>94</v>
      </c>
      <c r="AU448" s="132" t="s">
        <v>2</v>
      </c>
      <c r="AV448" s="130" t="s">
        <v>2</v>
      </c>
      <c r="AW448" s="130" t="s">
        <v>96</v>
      </c>
      <c r="AX448" s="130" t="s">
        <v>84</v>
      </c>
      <c r="AY448" s="132" t="s">
        <v>85</v>
      </c>
    </row>
    <row r="449" spans="2:51" s="121" customFormat="1" x14ac:dyDescent="0.2">
      <c r="B449" s="122"/>
      <c r="D449" s="123" t="s">
        <v>94</v>
      </c>
      <c r="E449" s="124" t="s">
        <v>10</v>
      </c>
      <c r="F449" s="125" t="s">
        <v>480</v>
      </c>
      <c r="H449" s="124" t="s">
        <v>10</v>
      </c>
      <c r="I449" s="126"/>
      <c r="L449" s="122"/>
      <c r="M449" s="127"/>
      <c r="N449" s="128"/>
      <c r="O449" s="128"/>
      <c r="P449" s="128"/>
      <c r="Q449" s="128"/>
      <c r="R449" s="128"/>
      <c r="S449" s="128"/>
      <c r="T449" s="129"/>
      <c r="AT449" s="124" t="s">
        <v>94</v>
      </c>
      <c r="AU449" s="124" t="s">
        <v>2</v>
      </c>
      <c r="AV449" s="121" t="s">
        <v>83</v>
      </c>
      <c r="AW449" s="121" t="s">
        <v>96</v>
      </c>
      <c r="AX449" s="121" t="s">
        <v>84</v>
      </c>
      <c r="AY449" s="124" t="s">
        <v>85</v>
      </c>
    </row>
    <row r="450" spans="2:51" s="130" customFormat="1" x14ac:dyDescent="0.2">
      <c r="B450" s="131"/>
      <c r="D450" s="123" t="s">
        <v>94</v>
      </c>
      <c r="E450" s="132" t="s">
        <v>10</v>
      </c>
      <c r="F450" s="133" t="s">
        <v>481</v>
      </c>
      <c r="H450" s="134">
        <v>7.9859999999999998</v>
      </c>
      <c r="I450" s="135"/>
      <c r="L450" s="131"/>
      <c r="M450" s="136"/>
      <c r="N450" s="137"/>
      <c r="O450" s="137"/>
      <c r="P450" s="137"/>
      <c r="Q450" s="137"/>
      <c r="R450" s="137"/>
      <c r="S450" s="137"/>
      <c r="T450" s="138"/>
      <c r="AT450" s="132" t="s">
        <v>94</v>
      </c>
      <c r="AU450" s="132" t="s">
        <v>2</v>
      </c>
      <c r="AV450" s="130" t="s">
        <v>2</v>
      </c>
      <c r="AW450" s="130" t="s">
        <v>96</v>
      </c>
      <c r="AX450" s="130" t="s">
        <v>84</v>
      </c>
      <c r="AY450" s="132" t="s">
        <v>85</v>
      </c>
    </row>
    <row r="451" spans="2:51" s="130" customFormat="1" x14ac:dyDescent="0.2">
      <c r="B451" s="131"/>
      <c r="D451" s="123" t="s">
        <v>94</v>
      </c>
      <c r="E451" s="132" t="s">
        <v>10</v>
      </c>
      <c r="F451" s="133" t="s">
        <v>482</v>
      </c>
      <c r="H451" s="134">
        <v>0.70199999999999996</v>
      </c>
      <c r="I451" s="135"/>
      <c r="L451" s="131"/>
      <c r="M451" s="136"/>
      <c r="N451" s="137"/>
      <c r="O451" s="137"/>
      <c r="P451" s="137"/>
      <c r="Q451" s="137"/>
      <c r="R451" s="137"/>
      <c r="S451" s="137"/>
      <c r="T451" s="138"/>
      <c r="AT451" s="132" t="s">
        <v>94</v>
      </c>
      <c r="AU451" s="132" t="s">
        <v>2</v>
      </c>
      <c r="AV451" s="130" t="s">
        <v>2</v>
      </c>
      <c r="AW451" s="130" t="s">
        <v>96</v>
      </c>
      <c r="AX451" s="130" t="s">
        <v>84</v>
      </c>
      <c r="AY451" s="132" t="s">
        <v>85</v>
      </c>
    </row>
    <row r="452" spans="2:51" s="130" customFormat="1" x14ac:dyDescent="0.2">
      <c r="B452" s="131"/>
      <c r="D452" s="123" t="s">
        <v>94</v>
      </c>
      <c r="E452" s="132" t="s">
        <v>10</v>
      </c>
      <c r="F452" s="133" t="s">
        <v>483</v>
      </c>
      <c r="H452" s="134">
        <v>7.4960000000000004</v>
      </c>
      <c r="I452" s="135"/>
      <c r="L452" s="131"/>
      <c r="M452" s="136"/>
      <c r="N452" s="137"/>
      <c r="O452" s="137"/>
      <c r="P452" s="137"/>
      <c r="Q452" s="137"/>
      <c r="R452" s="137"/>
      <c r="S452" s="137"/>
      <c r="T452" s="138"/>
      <c r="AT452" s="132" t="s">
        <v>94</v>
      </c>
      <c r="AU452" s="132" t="s">
        <v>2</v>
      </c>
      <c r="AV452" s="130" t="s">
        <v>2</v>
      </c>
      <c r="AW452" s="130" t="s">
        <v>96</v>
      </c>
      <c r="AX452" s="130" t="s">
        <v>84</v>
      </c>
      <c r="AY452" s="132" t="s">
        <v>85</v>
      </c>
    </row>
    <row r="453" spans="2:51" s="158" customFormat="1" x14ac:dyDescent="0.2">
      <c r="B453" s="159"/>
      <c r="D453" s="123" t="s">
        <v>94</v>
      </c>
      <c r="E453" s="160" t="s">
        <v>10</v>
      </c>
      <c r="F453" s="161" t="s">
        <v>372</v>
      </c>
      <c r="H453" s="162">
        <v>24.367000000000001</v>
      </c>
      <c r="I453" s="163"/>
      <c r="L453" s="159"/>
      <c r="M453" s="164"/>
      <c r="N453" s="165"/>
      <c r="O453" s="165"/>
      <c r="P453" s="165"/>
      <c r="Q453" s="165"/>
      <c r="R453" s="165"/>
      <c r="S453" s="165"/>
      <c r="T453" s="166"/>
      <c r="AT453" s="160" t="s">
        <v>94</v>
      </c>
      <c r="AU453" s="160" t="s">
        <v>2</v>
      </c>
      <c r="AV453" s="158" t="s">
        <v>105</v>
      </c>
      <c r="AW453" s="158" t="s">
        <v>96</v>
      </c>
      <c r="AX453" s="158" t="s">
        <v>84</v>
      </c>
      <c r="AY453" s="160" t="s">
        <v>85</v>
      </c>
    </row>
    <row r="454" spans="2:51" s="121" customFormat="1" x14ac:dyDescent="0.2">
      <c r="B454" s="122"/>
      <c r="D454" s="123" t="s">
        <v>94</v>
      </c>
      <c r="E454" s="124" t="s">
        <v>10</v>
      </c>
      <c r="F454" s="125" t="s">
        <v>373</v>
      </c>
      <c r="H454" s="124" t="s">
        <v>10</v>
      </c>
      <c r="I454" s="126"/>
      <c r="L454" s="122"/>
      <c r="M454" s="127"/>
      <c r="N454" s="128"/>
      <c r="O454" s="128"/>
      <c r="P454" s="128"/>
      <c r="Q454" s="128"/>
      <c r="R454" s="128"/>
      <c r="S454" s="128"/>
      <c r="T454" s="129"/>
      <c r="AT454" s="124" t="s">
        <v>94</v>
      </c>
      <c r="AU454" s="124" t="s">
        <v>2</v>
      </c>
      <c r="AV454" s="121" t="s">
        <v>83</v>
      </c>
      <c r="AW454" s="121" t="s">
        <v>96</v>
      </c>
      <c r="AX454" s="121" t="s">
        <v>84</v>
      </c>
      <c r="AY454" s="124" t="s">
        <v>85</v>
      </c>
    </row>
    <row r="455" spans="2:51" s="121" customFormat="1" x14ac:dyDescent="0.2">
      <c r="B455" s="122"/>
      <c r="D455" s="123" t="s">
        <v>94</v>
      </c>
      <c r="E455" s="124" t="s">
        <v>10</v>
      </c>
      <c r="F455" s="125" t="s">
        <v>475</v>
      </c>
      <c r="H455" s="124" t="s">
        <v>10</v>
      </c>
      <c r="I455" s="126"/>
      <c r="L455" s="122"/>
      <c r="M455" s="127"/>
      <c r="N455" s="128"/>
      <c r="O455" s="128"/>
      <c r="P455" s="128"/>
      <c r="Q455" s="128"/>
      <c r="R455" s="128"/>
      <c r="S455" s="128"/>
      <c r="T455" s="129"/>
      <c r="AT455" s="124" t="s">
        <v>94</v>
      </c>
      <c r="AU455" s="124" t="s">
        <v>2</v>
      </c>
      <c r="AV455" s="121" t="s">
        <v>83</v>
      </c>
      <c r="AW455" s="121" t="s">
        <v>96</v>
      </c>
      <c r="AX455" s="121" t="s">
        <v>84</v>
      </c>
      <c r="AY455" s="124" t="s">
        <v>85</v>
      </c>
    </row>
    <row r="456" spans="2:51" s="130" customFormat="1" x14ac:dyDescent="0.2">
      <c r="B456" s="131"/>
      <c r="D456" s="123" t="s">
        <v>94</v>
      </c>
      <c r="E456" s="132" t="s">
        <v>10</v>
      </c>
      <c r="F456" s="133" t="s">
        <v>484</v>
      </c>
      <c r="H456" s="134">
        <v>2.5059999999999998</v>
      </c>
      <c r="I456" s="135"/>
      <c r="L456" s="131"/>
      <c r="M456" s="136"/>
      <c r="N456" s="137"/>
      <c r="O456" s="137"/>
      <c r="P456" s="137"/>
      <c r="Q456" s="137"/>
      <c r="R456" s="137"/>
      <c r="S456" s="137"/>
      <c r="T456" s="138"/>
      <c r="AT456" s="132" t="s">
        <v>94</v>
      </c>
      <c r="AU456" s="132" t="s">
        <v>2</v>
      </c>
      <c r="AV456" s="130" t="s">
        <v>2</v>
      </c>
      <c r="AW456" s="130" t="s">
        <v>96</v>
      </c>
      <c r="AX456" s="130" t="s">
        <v>84</v>
      </c>
      <c r="AY456" s="132" t="s">
        <v>85</v>
      </c>
    </row>
    <row r="457" spans="2:51" s="130" customFormat="1" x14ac:dyDescent="0.2">
      <c r="B457" s="131"/>
      <c r="D457" s="123" t="s">
        <v>94</v>
      </c>
      <c r="E457" s="132" t="s">
        <v>10</v>
      </c>
      <c r="F457" s="133" t="s">
        <v>485</v>
      </c>
      <c r="H457" s="134">
        <v>2.5059999999999998</v>
      </c>
      <c r="I457" s="135"/>
      <c r="L457" s="131"/>
      <c r="M457" s="136"/>
      <c r="N457" s="137"/>
      <c r="O457" s="137"/>
      <c r="P457" s="137"/>
      <c r="Q457" s="137"/>
      <c r="R457" s="137"/>
      <c r="S457" s="137"/>
      <c r="T457" s="138"/>
      <c r="AT457" s="132" t="s">
        <v>94</v>
      </c>
      <c r="AU457" s="132" t="s">
        <v>2</v>
      </c>
      <c r="AV457" s="130" t="s">
        <v>2</v>
      </c>
      <c r="AW457" s="130" t="s">
        <v>96</v>
      </c>
      <c r="AX457" s="130" t="s">
        <v>84</v>
      </c>
      <c r="AY457" s="132" t="s">
        <v>85</v>
      </c>
    </row>
    <row r="458" spans="2:51" s="130" customFormat="1" x14ac:dyDescent="0.2">
      <c r="B458" s="131"/>
      <c r="D458" s="123" t="s">
        <v>94</v>
      </c>
      <c r="E458" s="132" t="s">
        <v>10</v>
      </c>
      <c r="F458" s="133" t="s">
        <v>486</v>
      </c>
      <c r="H458" s="134">
        <v>1.0269999999999999</v>
      </c>
      <c r="I458" s="135"/>
      <c r="L458" s="131"/>
      <c r="M458" s="136"/>
      <c r="N458" s="137"/>
      <c r="O458" s="137"/>
      <c r="P458" s="137"/>
      <c r="Q458" s="137"/>
      <c r="R458" s="137"/>
      <c r="S458" s="137"/>
      <c r="T458" s="138"/>
      <c r="AT458" s="132" t="s">
        <v>94</v>
      </c>
      <c r="AU458" s="132" t="s">
        <v>2</v>
      </c>
      <c r="AV458" s="130" t="s">
        <v>2</v>
      </c>
      <c r="AW458" s="130" t="s">
        <v>96</v>
      </c>
      <c r="AX458" s="130" t="s">
        <v>84</v>
      </c>
      <c r="AY458" s="132" t="s">
        <v>85</v>
      </c>
    </row>
    <row r="459" spans="2:51" s="130" customFormat="1" x14ac:dyDescent="0.2">
      <c r="B459" s="131"/>
      <c r="D459" s="123" t="s">
        <v>94</v>
      </c>
      <c r="E459" s="132" t="s">
        <v>10</v>
      </c>
      <c r="F459" s="133" t="s">
        <v>487</v>
      </c>
      <c r="H459" s="134">
        <v>1.603</v>
      </c>
      <c r="I459" s="135"/>
      <c r="L459" s="131"/>
      <c r="M459" s="136"/>
      <c r="N459" s="137"/>
      <c r="O459" s="137"/>
      <c r="P459" s="137"/>
      <c r="Q459" s="137"/>
      <c r="R459" s="137"/>
      <c r="S459" s="137"/>
      <c r="T459" s="138"/>
      <c r="AT459" s="132" t="s">
        <v>94</v>
      </c>
      <c r="AU459" s="132" t="s">
        <v>2</v>
      </c>
      <c r="AV459" s="130" t="s">
        <v>2</v>
      </c>
      <c r="AW459" s="130" t="s">
        <v>96</v>
      </c>
      <c r="AX459" s="130" t="s">
        <v>84</v>
      </c>
      <c r="AY459" s="132" t="s">
        <v>85</v>
      </c>
    </row>
    <row r="460" spans="2:51" s="130" customFormat="1" ht="22.5" x14ac:dyDescent="0.2">
      <c r="B460" s="131"/>
      <c r="D460" s="123" t="s">
        <v>94</v>
      </c>
      <c r="E460" s="132" t="s">
        <v>10</v>
      </c>
      <c r="F460" s="133" t="s">
        <v>488</v>
      </c>
      <c r="H460" s="134">
        <v>1.216</v>
      </c>
      <c r="I460" s="135"/>
      <c r="L460" s="131"/>
      <c r="M460" s="136"/>
      <c r="N460" s="137"/>
      <c r="O460" s="137"/>
      <c r="P460" s="137"/>
      <c r="Q460" s="137"/>
      <c r="R460" s="137"/>
      <c r="S460" s="137"/>
      <c r="T460" s="138"/>
      <c r="AT460" s="132" t="s">
        <v>94</v>
      </c>
      <c r="AU460" s="132" t="s">
        <v>2</v>
      </c>
      <c r="AV460" s="130" t="s">
        <v>2</v>
      </c>
      <c r="AW460" s="130" t="s">
        <v>96</v>
      </c>
      <c r="AX460" s="130" t="s">
        <v>84</v>
      </c>
      <c r="AY460" s="132" t="s">
        <v>85</v>
      </c>
    </row>
    <row r="461" spans="2:51" s="121" customFormat="1" x14ac:dyDescent="0.2">
      <c r="B461" s="122"/>
      <c r="D461" s="123" t="s">
        <v>94</v>
      </c>
      <c r="E461" s="124" t="s">
        <v>10</v>
      </c>
      <c r="F461" s="125" t="s">
        <v>480</v>
      </c>
      <c r="H461" s="124" t="s">
        <v>10</v>
      </c>
      <c r="I461" s="126"/>
      <c r="L461" s="122"/>
      <c r="M461" s="127"/>
      <c r="N461" s="128"/>
      <c r="O461" s="128"/>
      <c r="P461" s="128"/>
      <c r="Q461" s="128"/>
      <c r="R461" s="128"/>
      <c r="S461" s="128"/>
      <c r="T461" s="129"/>
      <c r="AT461" s="124" t="s">
        <v>94</v>
      </c>
      <c r="AU461" s="124" t="s">
        <v>2</v>
      </c>
      <c r="AV461" s="121" t="s">
        <v>83</v>
      </c>
      <c r="AW461" s="121" t="s">
        <v>96</v>
      </c>
      <c r="AX461" s="121" t="s">
        <v>84</v>
      </c>
      <c r="AY461" s="124" t="s">
        <v>85</v>
      </c>
    </row>
    <row r="462" spans="2:51" s="130" customFormat="1" x14ac:dyDescent="0.2">
      <c r="B462" s="131"/>
      <c r="D462" s="123" t="s">
        <v>94</v>
      </c>
      <c r="E462" s="132" t="s">
        <v>10</v>
      </c>
      <c r="F462" s="133" t="s">
        <v>489</v>
      </c>
      <c r="H462" s="134">
        <v>8.9429999999999996</v>
      </c>
      <c r="I462" s="135"/>
      <c r="L462" s="131"/>
      <c r="M462" s="136"/>
      <c r="N462" s="137"/>
      <c r="O462" s="137"/>
      <c r="P462" s="137"/>
      <c r="Q462" s="137"/>
      <c r="R462" s="137"/>
      <c r="S462" s="137"/>
      <c r="T462" s="138"/>
      <c r="AT462" s="132" t="s">
        <v>94</v>
      </c>
      <c r="AU462" s="132" t="s">
        <v>2</v>
      </c>
      <c r="AV462" s="130" t="s">
        <v>2</v>
      </c>
      <c r="AW462" s="130" t="s">
        <v>96</v>
      </c>
      <c r="AX462" s="130" t="s">
        <v>84</v>
      </c>
      <c r="AY462" s="132" t="s">
        <v>85</v>
      </c>
    </row>
    <row r="463" spans="2:51" s="130" customFormat="1" x14ac:dyDescent="0.2">
      <c r="B463" s="131"/>
      <c r="D463" s="123" t="s">
        <v>94</v>
      </c>
      <c r="E463" s="132" t="s">
        <v>10</v>
      </c>
      <c r="F463" s="133" t="s">
        <v>490</v>
      </c>
      <c r="H463" s="134">
        <v>0.73399999999999999</v>
      </c>
      <c r="I463" s="135"/>
      <c r="L463" s="131"/>
      <c r="M463" s="136"/>
      <c r="N463" s="137"/>
      <c r="O463" s="137"/>
      <c r="P463" s="137"/>
      <c r="Q463" s="137"/>
      <c r="R463" s="137"/>
      <c r="S463" s="137"/>
      <c r="T463" s="138"/>
      <c r="AT463" s="132" t="s">
        <v>94</v>
      </c>
      <c r="AU463" s="132" t="s">
        <v>2</v>
      </c>
      <c r="AV463" s="130" t="s">
        <v>2</v>
      </c>
      <c r="AW463" s="130" t="s">
        <v>96</v>
      </c>
      <c r="AX463" s="130" t="s">
        <v>84</v>
      </c>
      <c r="AY463" s="132" t="s">
        <v>85</v>
      </c>
    </row>
    <row r="464" spans="2:51" s="130" customFormat="1" x14ac:dyDescent="0.2">
      <c r="B464" s="131"/>
      <c r="D464" s="123" t="s">
        <v>94</v>
      </c>
      <c r="E464" s="132" t="s">
        <v>10</v>
      </c>
      <c r="F464" s="133" t="s">
        <v>491</v>
      </c>
      <c r="H464" s="134">
        <v>7.7519999999999998</v>
      </c>
      <c r="I464" s="135"/>
      <c r="L464" s="131"/>
      <c r="M464" s="136"/>
      <c r="N464" s="137"/>
      <c r="O464" s="137"/>
      <c r="P464" s="137"/>
      <c r="Q464" s="137"/>
      <c r="R464" s="137"/>
      <c r="S464" s="137"/>
      <c r="T464" s="138"/>
      <c r="AT464" s="132" t="s">
        <v>94</v>
      </c>
      <c r="AU464" s="132" t="s">
        <v>2</v>
      </c>
      <c r="AV464" s="130" t="s">
        <v>2</v>
      </c>
      <c r="AW464" s="130" t="s">
        <v>96</v>
      </c>
      <c r="AX464" s="130" t="s">
        <v>84</v>
      </c>
      <c r="AY464" s="132" t="s">
        <v>85</v>
      </c>
    </row>
    <row r="465" spans="1:65" s="130" customFormat="1" x14ac:dyDescent="0.2">
      <c r="B465" s="131"/>
      <c r="D465" s="123" t="s">
        <v>94</v>
      </c>
      <c r="E465" s="132" t="s">
        <v>10</v>
      </c>
      <c r="F465" s="133" t="s">
        <v>492</v>
      </c>
      <c r="H465" s="134">
        <v>4.4930000000000003</v>
      </c>
      <c r="I465" s="135"/>
      <c r="L465" s="131"/>
      <c r="M465" s="136"/>
      <c r="N465" s="137"/>
      <c r="O465" s="137"/>
      <c r="P465" s="137"/>
      <c r="Q465" s="137"/>
      <c r="R465" s="137"/>
      <c r="S465" s="137"/>
      <c r="T465" s="138"/>
      <c r="AT465" s="132" t="s">
        <v>94</v>
      </c>
      <c r="AU465" s="132" t="s">
        <v>2</v>
      </c>
      <c r="AV465" s="130" t="s">
        <v>2</v>
      </c>
      <c r="AW465" s="130" t="s">
        <v>96</v>
      </c>
      <c r="AX465" s="130" t="s">
        <v>84</v>
      </c>
      <c r="AY465" s="132" t="s">
        <v>85</v>
      </c>
    </row>
    <row r="466" spans="1:65" s="158" customFormat="1" x14ac:dyDescent="0.2">
      <c r="B466" s="159"/>
      <c r="D466" s="123" t="s">
        <v>94</v>
      </c>
      <c r="E466" s="160" t="s">
        <v>10</v>
      </c>
      <c r="F466" s="161" t="s">
        <v>372</v>
      </c>
      <c r="H466" s="162">
        <v>30.78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0" t="s">
        <v>94</v>
      </c>
      <c r="AU466" s="160" t="s">
        <v>2</v>
      </c>
      <c r="AV466" s="158" t="s">
        <v>105</v>
      </c>
      <c r="AW466" s="158" t="s">
        <v>96</v>
      </c>
      <c r="AX466" s="158" t="s">
        <v>84</v>
      </c>
      <c r="AY466" s="160" t="s">
        <v>85</v>
      </c>
    </row>
    <row r="467" spans="1:65" s="139" customFormat="1" x14ac:dyDescent="0.2">
      <c r="B467" s="140"/>
      <c r="D467" s="123" t="s">
        <v>94</v>
      </c>
      <c r="E467" s="141" t="s">
        <v>10</v>
      </c>
      <c r="F467" s="142" t="s">
        <v>100</v>
      </c>
      <c r="H467" s="143">
        <v>55.146999999999998</v>
      </c>
      <c r="I467" s="144"/>
      <c r="L467" s="140"/>
      <c r="M467" s="145"/>
      <c r="N467" s="146"/>
      <c r="O467" s="146"/>
      <c r="P467" s="146"/>
      <c r="Q467" s="146"/>
      <c r="R467" s="146"/>
      <c r="S467" s="146"/>
      <c r="T467" s="147"/>
      <c r="AT467" s="141" t="s">
        <v>94</v>
      </c>
      <c r="AU467" s="141" t="s">
        <v>2</v>
      </c>
      <c r="AV467" s="139" t="s">
        <v>92</v>
      </c>
      <c r="AW467" s="139" t="s">
        <v>96</v>
      </c>
      <c r="AX467" s="139" t="s">
        <v>83</v>
      </c>
      <c r="AY467" s="141" t="s">
        <v>85</v>
      </c>
    </row>
    <row r="468" spans="1:65" s="14" customFormat="1" ht="43.15" customHeight="1" x14ac:dyDescent="0.2">
      <c r="A468" s="10"/>
      <c r="B468" s="106"/>
      <c r="C468" s="107" t="s">
        <v>493</v>
      </c>
      <c r="D468" s="107" t="s">
        <v>87</v>
      </c>
      <c r="E468" s="108" t="s">
        <v>494</v>
      </c>
      <c r="F468" s="109" t="s">
        <v>495</v>
      </c>
      <c r="G468" s="110" t="s">
        <v>137</v>
      </c>
      <c r="H468" s="111">
        <v>357.14299999999997</v>
      </c>
      <c r="I468" s="112"/>
      <c r="J468" s="113">
        <f>ROUND(I468*H468,2)</f>
        <v>0</v>
      </c>
      <c r="K468" s="109" t="s">
        <v>91</v>
      </c>
      <c r="L468" s="11"/>
      <c r="M468" s="114" t="s">
        <v>10</v>
      </c>
      <c r="N468" s="115" t="s">
        <v>27</v>
      </c>
      <c r="O468" s="116"/>
      <c r="P468" s="117">
        <f>O468*H468</f>
        <v>0</v>
      </c>
      <c r="Q468" s="117">
        <v>2.4399999999999999E-3</v>
      </c>
      <c r="R468" s="117">
        <f>Q468*H468</f>
        <v>0.87142891999999994</v>
      </c>
      <c r="S468" s="117">
        <v>0</v>
      </c>
      <c r="T468" s="118">
        <f>S468*H468</f>
        <v>0</v>
      </c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R468" s="119" t="s">
        <v>92</v>
      </c>
      <c r="AT468" s="119" t="s">
        <v>87</v>
      </c>
      <c r="AU468" s="119" t="s">
        <v>2</v>
      </c>
      <c r="AY468" s="2" t="s">
        <v>85</v>
      </c>
      <c r="BE468" s="120">
        <f>IF(N468="základní",J468,0)</f>
        <v>0</v>
      </c>
      <c r="BF468" s="120">
        <f>IF(N468="snížená",J468,0)</f>
        <v>0</v>
      </c>
      <c r="BG468" s="120">
        <f>IF(N468="zákl. přenesená",J468,0)</f>
        <v>0</v>
      </c>
      <c r="BH468" s="120">
        <f>IF(N468="sníž. přenesená",J468,0)</f>
        <v>0</v>
      </c>
      <c r="BI468" s="120">
        <f>IF(N468="nulová",J468,0)</f>
        <v>0</v>
      </c>
      <c r="BJ468" s="2" t="s">
        <v>83</v>
      </c>
      <c r="BK468" s="120">
        <f>ROUND(I468*H468,2)</f>
        <v>0</v>
      </c>
      <c r="BL468" s="2" t="s">
        <v>92</v>
      </c>
      <c r="BM468" s="119" t="s">
        <v>496</v>
      </c>
    </row>
    <row r="469" spans="1:65" s="121" customFormat="1" x14ac:dyDescent="0.2">
      <c r="B469" s="122"/>
      <c r="D469" s="123" t="s">
        <v>94</v>
      </c>
      <c r="E469" s="124" t="s">
        <v>10</v>
      </c>
      <c r="F469" s="125" t="s">
        <v>474</v>
      </c>
      <c r="H469" s="124" t="s">
        <v>10</v>
      </c>
      <c r="I469" s="126"/>
      <c r="L469" s="122"/>
      <c r="M469" s="127"/>
      <c r="N469" s="128"/>
      <c r="O469" s="128"/>
      <c r="P469" s="128"/>
      <c r="Q469" s="128"/>
      <c r="R469" s="128"/>
      <c r="S469" s="128"/>
      <c r="T469" s="129"/>
      <c r="AT469" s="124" t="s">
        <v>94</v>
      </c>
      <c r="AU469" s="124" t="s">
        <v>2</v>
      </c>
      <c r="AV469" s="121" t="s">
        <v>83</v>
      </c>
      <c r="AW469" s="121" t="s">
        <v>96</v>
      </c>
      <c r="AX469" s="121" t="s">
        <v>84</v>
      </c>
      <c r="AY469" s="124" t="s">
        <v>85</v>
      </c>
    </row>
    <row r="470" spans="1:65" s="121" customFormat="1" x14ac:dyDescent="0.2">
      <c r="B470" s="122"/>
      <c r="D470" s="123" t="s">
        <v>94</v>
      </c>
      <c r="E470" s="124" t="s">
        <v>10</v>
      </c>
      <c r="F470" s="125" t="s">
        <v>342</v>
      </c>
      <c r="H470" s="124" t="s">
        <v>10</v>
      </c>
      <c r="I470" s="126"/>
      <c r="L470" s="122"/>
      <c r="M470" s="127"/>
      <c r="N470" s="128"/>
      <c r="O470" s="128"/>
      <c r="P470" s="128"/>
      <c r="Q470" s="128"/>
      <c r="R470" s="128"/>
      <c r="S470" s="128"/>
      <c r="T470" s="129"/>
      <c r="AT470" s="124" t="s">
        <v>94</v>
      </c>
      <c r="AU470" s="124" t="s">
        <v>2</v>
      </c>
      <c r="AV470" s="121" t="s">
        <v>83</v>
      </c>
      <c r="AW470" s="121" t="s">
        <v>96</v>
      </c>
      <c r="AX470" s="121" t="s">
        <v>84</v>
      </c>
      <c r="AY470" s="124" t="s">
        <v>85</v>
      </c>
    </row>
    <row r="471" spans="1:65" s="130" customFormat="1" x14ac:dyDescent="0.2">
      <c r="B471" s="131"/>
      <c r="D471" s="123" t="s">
        <v>94</v>
      </c>
      <c r="E471" s="132" t="s">
        <v>10</v>
      </c>
      <c r="F471" s="133" t="s">
        <v>497</v>
      </c>
      <c r="H471" s="134">
        <v>85.183999999999997</v>
      </c>
      <c r="I471" s="135"/>
      <c r="L471" s="131"/>
      <c r="M471" s="136"/>
      <c r="N471" s="137"/>
      <c r="O471" s="137"/>
      <c r="P471" s="137"/>
      <c r="Q471" s="137"/>
      <c r="R471" s="137"/>
      <c r="S471" s="137"/>
      <c r="T471" s="138"/>
      <c r="AT471" s="132" t="s">
        <v>94</v>
      </c>
      <c r="AU471" s="132" t="s">
        <v>2</v>
      </c>
      <c r="AV471" s="130" t="s">
        <v>2</v>
      </c>
      <c r="AW471" s="130" t="s">
        <v>96</v>
      </c>
      <c r="AX471" s="130" t="s">
        <v>84</v>
      </c>
      <c r="AY471" s="132" t="s">
        <v>85</v>
      </c>
    </row>
    <row r="472" spans="1:65" s="130" customFormat="1" x14ac:dyDescent="0.2">
      <c r="B472" s="131"/>
      <c r="D472" s="123" t="s">
        <v>94</v>
      </c>
      <c r="E472" s="132" t="s">
        <v>10</v>
      </c>
      <c r="F472" s="133" t="s">
        <v>498</v>
      </c>
      <c r="H472" s="134">
        <v>5.46</v>
      </c>
      <c r="I472" s="135"/>
      <c r="L472" s="131"/>
      <c r="M472" s="136"/>
      <c r="N472" s="137"/>
      <c r="O472" s="137"/>
      <c r="P472" s="137"/>
      <c r="Q472" s="137"/>
      <c r="R472" s="137"/>
      <c r="S472" s="137"/>
      <c r="T472" s="138"/>
      <c r="AT472" s="132" t="s">
        <v>94</v>
      </c>
      <c r="AU472" s="132" t="s">
        <v>2</v>
      </c>
      <c r="AV472" s="130" t="s">
        <v>2</v>
      </c>
      <c r="AW472" s="130" t="s">
        <v>96</v>
      </c>
      <c r="AX472" s="130" t="s">
        <v>84</v>
      </c>
      <c r="AY472" s="132" t="s">
        <v>85</v>
      </c>
    </row>
    <row r="473" spans="1:65" s="130" customFormat="1" x14ac:dyDescent="0.2">
      <c r="B473" s="131"/>
      <c r="D473" s="123" t="s">
        <v>94</v>
      </c>
      <c r="E473" s="132" t="s">
        <v>10</v>
      </c>
      <c r="F473" s="133" t="s">
        <v>499</v>
      </c>
      <c r="H473" s="134">
        <v>59.438000000000002</v>
      </c>
      <c r="I473" s="135"/>
      <c r="L473" s="131"/>
      <c r="M473" s="136"/>
      <c r="N473" s="137"/>
      <c r="O473" s="137"/>
      <c r="P473" s="137"/>
      <c r="Q473" s="137"/>
      <c r="R473" s="137"/>
      <c r="S473" s="137"/>
      <c r="T473" s="138"/>
      <c r="AT473" s="132" t="s">
        <v>94</v>
      </c>
      <c r="AU473" s="132" t="s">
        <v>2</v>
      </c>
      <c r="AV473" s="130" t="s">
        <v>2</v>
      </c>
      <c r="AW473" s="130" t="s">
        <v>96</v>
      </c>
      <c r="AX473" s="130" t="s">
        <v>84</v>
      </c>
      <c r="AY473" s="132" t="s">
        <v>85</v>
      </c>
    </row>
    <row r="474" spans="1:65" s="158" customFormat="1" x14ac:dyDescent="0.2">
      <c r="B474" s="159"/>
      <c r="D474" s="123" t="s">
        <v>94</v>
      </c>
      <c r="E474" s="160" t="s">
        <v>10</v>
      </c>
      <c r="F474" s="161" t="s">
        <v>372</v>
      </c>
      <c r="H474" s="162">
        <v>150.08199999999999</v>
      </c>
      <c r="I474" s="163"/>
      <c r="L474" s="159"/>
      <c r="M474" s="164"/>
      <c r="N474" s="165"/>
      <c r="O474" s="165"/>
      <c r="P474" s="165"/>
      <c r="Q474" s="165"/>
      <c r="R474" s="165"/>
      <c r="S474" s="165"/>
      <c r="T474" s="166"/>
      <c r="AT474" s="160" t="s">
        <v>94</v>
      </c>
      <c r="AU474" s="160" t="s">
        <v>2</v>
      </c>
      <c r="AV474" s="158" t="s">
        <v>105</v>
      </c>
      <c r="AW474" s="158" t="s">
        <v>96</v>
      </c>
      <c r="AX474" s="158" t="s">
        <v>84</v>
      </c>
      <c r="AY474" s="160" t="s">
        <v>85</v>
      </c>
    </row>
    <row r="475" spans="1:65" s="121" customFormat="1" x14ac:dyDescent="0.2">
      <c r="B475" s="122"/>
      <c r="D475" s="123" t="s">
        <v>94</v>
      </c>
      <c r="E475" s="124" t="s">
        <v>10</v>
      </c>
      <c r="F475" s="125" t="s">
        <v>373</v>
      </c>
      <c r="H475" s="124" t="s">
        <v>10</v>
      </c>
      <c r="I475" s="126"/>
      <c r="L475" s="122"/>
      <c r="M475" s="127"/>
      <c r="N475" s="128"/>
      <c r="O475" s="128"/>
      <c r="P475" s="128"/>
      <c r="Q475" s="128"/>
      <c r="R475" s="128"/>
      <c r="S475" s="128"/>
      <c r="T475" s="129"/>
      <c r="AT475" s="124" t="s">
        <v>94</v>
      </c>
      <c r="AU475" s="124" t="s">
        <v>2</v>
      </c>
      <c r="AV475" s="121" t="s">
        <v>83</v>
      </c>
      <c r="AW475" s="121" t="s">
        <v>96</v>
      </c>
      <c r="AX475" s="121" t="s">
        <v>84</v>
      </c>
      <c r="AY475" s="124" t="s">
        <v>85</v>
      </c>
    </row>
    <row r="476" spans="1:65" s="130" customFormat="1" x14ac:dyDescent="0.2">
      <c r="B476" s="131"/>
      <c r="D476" s="123" t="s">
        <v>94</v>
      </c>
      <c r="E476" s="132" t="s">
        <v>10</v>
      </c>
      <c r="F476" s="133" t="s">
        <v>500</v>
      </c>
      <c r="H476" s="134">
        <v>10.304</v>
      </c>
      <c r="I476" s="135"/>
      <c r="L476" s="131"/>
      <c r="M476" s="136"/>
      <c r="N476" s="137"/>
      <c r="O476" s="137"/>
      <c r="P476" s="137"/>
      <c r="Q476" s="137"/>
      <c r="R476" s="137"/>
      <c r="S476" s="137"/>
      <c r="T476" s="138"/>
      <c r="AT476" s="132" t="s">
        <v>94</v>
      </c>
      <c r="AU476" s="132" t="s">
        <v>2</v>
      </c>
      <c r="AV476" s="130" t="s">
        <v>2</v>
      </c>
      <c r="AW476" s="130" t="s">
        <v>96</v>
      </c>
      <c r="AX476" s="130" t="s">
        <v>84</v>
      </c>
      <c r="AY476" s="132" t="s">
        <v>85</v>
      </c>
    </row>
    <row r="477" spans="1:65" s="130" customFormat="1" x14ac:dyDescent="0.2">
      <c r="B477" s="131"/>
      <c r="D477" s="123" t="s">
        <v>94</v>
      </c>
      <c r="E477" s="132" t="s">
        <v>10</v>
      </c>
      <c r="F477" s="133" t="s">
        <v>501</v>
      </c>
      <c r="H477" s="134">
        <v>65.581999999999994</v>
      </c>
      <c r="I477" s="135"/>
      <c r="L477" s="131"/>
      <c r="M477" s="136"/>
      <c r="N477" s="137"/>
      <c r="O477" s="137"/>
      <c r="P477" s="137"/>
      <c r="Q477" s="137"/>
      <c r="R477" s="137"/>
      <c r="S477" s="137"/>
      <c r="T477" s="138"/>
      <c r="AT477" s="132" t="s">
        <v>94</v>
      </c>
      <c r="AU477" s="132" t="s">
        <v>2</v>
      </c>
      <c r="AV477" s="130" t="s">
        <v>2</v>
      </c>
      <c r="AW477" s="130" t="s">
        <v>96</v>
      </c>
      <c r="AX477" s="130" t="s">
        <v>84</v>
      </c>
      <c r="AY477" s="132" t="s">
        <v>85</v>
      </c>
    </row>
    <row r="478" spans="1:65" s="130" customFormat="1" x14ac:dyDescent="0.2">
      <c r="B478" s="131"/>
      <c r="D478" s="123" t="s">
        <v>94</v>
      </c>
      <c r="E478" s="132" t="s">
        <v>10</v>
      </c>
      <c r="F478" s="133" t="s">
        <v>502</v>
      </c>
      <c r="H478" s="134">
        <v>9.7919999999999998</v>
      </c>
      <c r="I478" s="135"/>
      <c r="L478" s="131"/>
      <c r="M478" s="136"/>
      <c r="N478" s="137"/>
      <c r="O478" s="137"/>
      <c r="P478" s="137"/>
      <c r="Q478" s="137"/>
      <c r="R478" s="137"/>
      <c r="S478" s="137"/>
      <c r="T478" s="138"/>
      <c r="AT478" s="132" t="s">
        <v>94</v>
      </c>
      <c r="AU478" s="132" t="s">
        <v>2</v>
      </c>
      <c r="AV478" s="130" t="s">
        <v>2</v>
      </c>
      <c r="AW478" s="130" t="s">
        <v>96</v>
      </c>
      <c r="AX478" s="130" t="s">
        <v>84</v>
      </c>
      <c r="AY478" s="132" t="s">
        <v>85</v>
      </c>
    </row>
    <row r="479" spans="1:65" s="130" customFormat="1" x14ac:dyDescent="0.2">
      <c r="B479" s="131"/>
      <c r="D479" s="123" t="s">
        <v>94</v>
      </c>
      <c r="E479" s="132" t="s">
        <v>10</v>
      </c>
      <c r="F479" s="133" t="s">
        <v>503</v>
      </c>
      <c r="H479" s="134">
        <v>61.472000000000001</v>
      </c>
      <c r="I479" s="135"/>
      <c r="L479" s="131"/>
      <c r="M479" s="136"/>
      <c r="N479" s="137"/>
      <c r="O479" s="137"/>
      <c r="P479" s="137"/>
      <c r="Q479" s="137"/>
      <c r="R479" s="137"/>
      <c r="S479" s="137"/>
      <c r="T479" s="138"/>
      <c r="AT479" s="132" t="s">
        <v>94</v>
      </c>
      <c r="AU479" s="132" t="s">
        <v>2</v>
      </c>
      <c r="AV479" s="130" t="s">
        <v>2</v>
      </c>
      <c r="AW479" s="130" t="s">
        <v>96</v>
      </c>
      <c r="AX479" s="130" t="s">
        <v>84</v>
      </c>
      <c r="AY479" s="132" t="s">
        <v>85</v>
      </c>
    </row>
    <row r="480" spans="1:65" s="130" customFormat="1" x14ac:dyDescent="0.2">
      <c r="B480" s="131"/>
      <c r="D480" s="123" t="s">
        <v>94</v>
      </c>
      <c r="E480" s="132" t="s">
        <v>10</v>
      </c>
      <c r="F480" s="133" t="s">
        <v>504</v>
      </c>
      <c r="H480" s="134">
        <v>59.911000000000001</v>
      </c>
      <c r="I480" s="135"/>
      <c r="L480" s="131"/>
      <c r="M480" s="136"/>
      <c r="N480" s="137"/>
      <c r="O480" s="137"/>
      <c r="P480" s="137"/>
      <c r="Q480" s="137"/>
      <c r="R480" s="137"/>
      <c r="S480" s="137"/>
      <c r="T480" s="138"/>
      <c r="AT480" s="132" t="s">
        <v>94</v>
      </c>
      <c r="AU480" s="132" t="s">
        <v>2</v>
      </c>
      <c r="AV480" s="130" t="s">
        <v>2</v>
      </c>
      <c r="AW480" s="130" t="s">
        <v>96</v>
      </c>
      <c r="AX480" s="130" t="s">
        <v>84</v>
      </c>
      <c r="AY480" s="132" t="s">
        <v>85</v>
      </c>
    </row>
    <row r="481" spans="1:65" s="158" customFormat="1" x14ac:dyDescent="0.2">
      <c r="B481" s="159"/>
      <c r="D481" s="123" t="s">
        <v>94</v>
      </c>
      <c r="E481" s="160" t="s">
        <v>10</v>
      </c>
      <c r="F481" s="161" t="s">
        <v>372</v>
      </c>
      <c r="H481" s="162">
        <v>207.06100000000001</v>
      </c>
      <c r="I481" s="163"/>
      <c r="L481" s="159"/>
      <c r="M481" s="164"/>
      <c r="N481" s="165"/>
      <c r="O481" s="165"/>
      <c r="P481" s="165"/>
      <c r="Q481" s="165"/>
      <c r="R481" s="165"/>
      <c r="S481" s="165"/>
      <c r="T481" s="166"/>
      <c r="AT481" s="160" t="s">
        <v>94</v>
      </c>
      <c r="AU481" s="160" t="s">
        <v>2</v>
      </c>
      <c r="AV481" s="158" t="s">
        <v>105</v>
      </c>
      <c r="AW481" s="158" t="s">
        <v>96</v>
      </c>
      <c r="AX481" s="158" t="s">
        <v>84</v>
      </c>
      <c r="AY481" s="160" t="s">
        <v>85</v>
      </c>
    </row>
    <row r="482" spans="1:65" s="139" customFormat="1" x14ac:dyDescent="0.2">
      <c r="B482" s="140"/>
      <c r="D482" s="123" t="s">
        <v>94</v>
      </c>
      <c r="E482" s="141" t="s">
        <v>10</v>
      </c>
      <c r="F482" s="142" t="s">
        <v>100</v>
      </c>
      <c r="H482" s="143">
        <v>357.14299999999997</v>
      </c>
      <c r="I482" s="144"/>
      <c r="L482" s="140"/>
      <c r="M482" s="145"/>
      <c r="N482" s="146"/>
      <c r="O482" s="146"/>
      <c r="P482" s="146"/>
      <c r="Q482" s="146"/>
      <c r="R482" s="146"/>
      <c r="S482" s="146"/>
      <c r="T482" s="147"/>
      <c r="AT482" s="141" t="s">
        <v>94</v>
      </c>
      <c r="AU482" s="141" t="s">
        <v>2</v>
      </c>
      <c r="AV482" s="139" t="s">
        <v>92</v>
      </c>
      <c r="AW482" s="139" t="s">
        <v>96</v>
      </c>
      <c r="AX482" s="139" t="s">
        <v>83</v>
      </c>
      <c r="AY482" s="141" t="s">
        <v>85</v>
      </c>
    </row>
    <row r="483" spans="1:65" s="14" customFormat="1" ht="43.15" customHeight="1" x14ac:dyDescent="0.2">
      <c r="A483" s="10"/>
      <c r="B483" s="106"/>
      <c r="C483" s="107" t="s">
        <v>505</v>
      </c>
      <c r="D483" s="107" t="s">
        <v>87</v>
      </c>
      <c r="E483" s="108" t="s">
        <v>506</v>
      </c>
      <c r="F483" s="109" t="s">
        <v>507</v>
      </c>
      <c r="G483" s="110" t="s">
        <v>137</v>
      </c>
      <c r="H483" s="111">
        <v>357.14299999999997</v>
      </c>
      <c r="I483" s="112"/>
      <c r="J483" s="113">
        <f>ROUND(I483*H483,2)</f>
        <v>0</v>
      </c>
      <c r="K483" s="109" t="s">
        <v>91</v>
      </c>
      <c r="L483" s="11"/>
      <c r="M483" s="114" t="s">
        <v>10</v>
      </c>
      <c r="N483" s="115" t="s">
        <v>27</v>
      </c>
      <c r="O483" s="116"/>
      <c r="P483" s="117">
        <f>O483*H483</f>
        <v>0</v>
      </c>
      <c r="Q483" s="117">
        <v>0</v>
      </c>
      <c r="R483" s="117">
        <f>Q483*H483</f>
        <v>0</v>
      </c>
      <c r="S483" s="117">
        <v>0</v>
      </c>
      <c r="T483" s="118">
        <f>S483*H483</f>
        <v>0</v>
      </c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R483" s="119" t="s">
        <v>92</v>
      </c>
      <c r="AT483" s="119" t="s">
        <v>87</v>
      </c>
      <c r="AU483" s="119" t="s">
        <v>2</v>
      </c>
      <c r="AY483" s="2" t="s">
        <v>85</v>
      </c>
      <c r="BE483" s="120">
        <f>IF(N483="základní",J483,0)</f>
        <v>0</v>
      </c>
      <c r="BF483" s="120">
        <f>IF(N483="snížená",J483,0)</f>
        <v>0</v>
      </c>
      <c r="BG483" s="120">
        <f>IF(N483="zákl. přenesená",J483,0)</f>
        <v>0</v>
      </c>
      <c r="BH483" s="120">
        <f>IF(N483="sníž. přenesená",J483,0)</f>
        <v>0</v>
      </c>
      <c r="BI483" s="120">
        <f>IF(N483="nulová",J483,0)</f>
        <v>0</v>
      </c>
      <c r="BJ483" s="2" t="s">
        <v>83</v>
      </c>
      <c r="BK483" s="120">
        <f>ROUND(I483*H483,2)</f>
        <v>0</v>
      </c>
      <c r="BL483" s="2" t="s">
        <v>92</v>
      </c>
      <c r="BM483" s="119" t="s">
        <v>508</v>
      </c>
    </row>
    <row r="484" spans="1:65" s="14" customFormat="1" ht="43.15" customHeight="1" x14ac:dyDescent="0.2">
      <c r="A484" s="10"/>
      <c r="B484" s="106"/>
      <c r="C484" s="107" t="s">
        <v>509</v>
      </c>
      <c r="D484" s="107" t="s">
        <v>87</v>
      </c>
      <c r="E484" s="108" t="s">
        <v>510</v>
      </c>
      <c r="F484" s="109" t="s">
        <v>511</v>
      </c>
      <c r="G484" s="110" t="s">
        <v>113</v>
      </c>
      <c r="H484" s="111">
        <v>5.3529999999999998</v>
      </c>
      <c r="I484" s="112"/>
      <c r="J484" s="113">
        <f>ROUND(I484*H484,2)</f>
        <v>0</v>
      </c>
      <c r="K484" s="109" t="s">
        <v>91</v>
      </c>
      <c r="L484" s="11"/>
      <c r="M484" s="114" t="s">
        <v>10</v>
      </c>
      <c r="N484" s="115" t="s">
        <v>27</v>
      </c>
      <c r="O484" s="116"/>
      <c r="P484" s="117">
        <f>O484*H484</f>
        <v>0</v>
      </c>
      <c r="Q484" s="117">
        <v>1.0519700000000001</v>
      </c>
      <c r="R484" s="117">
        <f>Q484*H484</f>
        <v>5.6311954100000001</v>
      </c>
      <c r="S484" s="117">
        <v>0</v>
      </c>
      <c r="T484" s="118">
        <f>S484*H484</f>
        <v>0</v>
      </c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R484" s="119" t="s">
        <v>92</v>
      </c>
      <c r="AT484" s="119" t="s">
        <v>87</v>
      </c>
      <c r="AU484" s="119" t="s">
        <v>2</v>
      </c>
      <c r="AY484" s="2" t="s">
        <v>85</v>
      </c>
      <c r="BE484" s="120">
        <f>IF(N484="základní",J484,0)</f>
        <v>0</v>
      </c>
      <c r="BF484" s="120">
        <f>IF(N484="snížená",J484,0)</f>
        <v>0</v>
      </c>
      <c r="BG484" s="120">
        <f>IF(N484="zákl. přenesená",J484,0)</f>
        <v>0</v>
      </c>
      <c r="BH484" s="120">
        <f>IF(N484="sníž. přenesená",J484,0)</f>
        <v>0</v>
      </c>
      <c r="BI484" s="120">
        <f>IF(N484="nulová",J484,0)</f>
        <v>0</v>
      </c>
      <c r="BJ484" s="2" t="s">
        <v>83</v>
      </c>
      <c r="BK484" s="120">
        <f>ROUND(I484*H484,2)</f>
        <v>0</v>
      </c>
      <c r="BL484" s="2" t="s">
        <v>92</v>
      </c>
      <c r="BM484" s="119" t="s">
        <v>512</v>
      </c>
    </row>
    <row r="485" spans="1:65" s="130" customFormat="1" x14ac:dyDescent="0.2">
      <c r="B485" s="131"/>
      <c r="D485" s="123" t="s">
        <v>94</v>
      </c>
      <c r="E485" s="132" t="s">
        <v>10</v>
      </c>
      <c r="F485" s="133" t="s">
        <v>513</v>
      </c>
      <c r="H485" s="134">
        <v>5.3529999999999998</v>
      </c>
      <c r="I485" s="135"/>
      <c r="L485" s="131"/>
      <c r="M485" s="136"/>
      <c r="N485" s="137"/>
      <c r="O485" s="137"/>
      <c r="P485" s="137"/>
      <c r="Q485" s="137"/>
      <c r="R485" s="137"/>
      <c r="S485" s="137"/>
      <c r="T485" s="138"/>
      <c r="AT485" s="132" t="s">
        <v>94</v>
      </c>
      <c r="AU485" s="132" t="s">
        <v>2</v>
      </c>
      <c r="AV485" s="130" t="s">
        <v>2</v>
      </c>
      <c r="AW485" s="130" t="s">
        <v>96</v>
      </c>
      <c r="AX485" s="130" t="s">
        <v>84</v>
      </c>
      <c r="AY485" s="132" t="s">
        <v>85</v>
      </c>
    </row>
    <row r="486" spans="1:65" s="139" customFormat="1" x14ac:dyDescent="0.2">
      <c r="B486" s="140"/>
      <c r="D486" s="123" t="s">
        <v>94</v>
      </c>
      <c r="E486" s="141" t="s">
        <v>10</v>
      </c>
      <c r="F486" s="142" t="s">
        <v>100</v>
      </c>
      <c r="H486" s="143">
        <v>5.3529999999999998</v>
      </c>
      <c r="I486" s="144"/>
      <c r="L486" s="140"/>
      <c r="M486" s="145"/>
      <c r="N486" s="146"/>
      <c r="O486" s="146"/>
      <c r="P486" s="146"/>
      <c r="Q486" s="146"/>
      <c r="R486" s="146"/>
      <c r="S486" s="146"/>
      <c r="T486" s="147"/>
      <c r="AT486" s="141" t="s">
        <v>94</v>
      </c>
      <c r="AU486" s="141" t="s">
        <v>2</v>
      </c>
      <c r="AV486" s="139" t="s">
        <v>92</v>
      </c>
      <c r="AW486" s="139" t="s">
        <v>96</v>
      </c>
      <c r="AX486" s="139" t="s">
        <v>83</v>
      </c>
      <c r="AY486" s="141" t="s">
        <v>85</v>
      </c>
    </row>
    <row r="487" spans="1:65" s="14" customFormat="1" ht="43.15" customHeight="1" x14ac:dyDescent="0.2">
      <c r="A487" s="10"/>
      <c r="B487" s="106"/>
      <c r="C487" s="107" t="s">
        <v>514</v>
      </c>
      <c r="D487" s="107" t="s">
        <v>87</v>
      </c>
      <c r="E487" s="108" t="s">
        <v>515</v>
      </c>
      <c r="F487" s="109" t="s">
        <v>516</v>
      </c>
      <c r="G487" s="110" t="s">
        <v>137</v>
      </c>
      <c r="H487" s="111">
        <v>180.11600000000001</v>
      </c>
      <c r="I487" s="112"/>
      <c r="J487" s="113">
        <f>ROUND(I487*H487,2)</f>
        <v>0</v>
      </c>
      <c r="K487" s="109" t="s">
        <v>91</v>
      </c>
      <c r="L487" s="11"/>
      <c r="M487" s="114" t="s">
        <v>10</v>
      </c>
      <c r="N487" s="115" t="s">
        <v>27</v>
      </c>
      <c r="O487" s="116"/>
      <c r="P487" s="117">
        <f>O487*H487</f>
        <v>0</v>
      </c>
      <c r="Q487" s="117">
        <v>3.1099999999999999E-3</v>
      </c>
      <c r="R487" s="117">
        <f>Q487*H487</f>
        <v>0.56016076000000004</v>
      </c>
      <c r="S487" s="117">
        <v>0</v>
      </c>
      <c r="T487" s="118">
        <f>S487*H487</f>
        <v>0</v>
      </c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R487" s="119" t="s">
        <v>92</v>
      </c>
      <c r="AT487" s="119" t="s">
        <v>87</v>
      </c>
      <c r="AU487" s="119" t="s">
        <v>2</v>
      </c>
      <c r="AY487" s="2" t="s">
        <v>85</v>
      </c>
      <c r="BE487" s="120">
        <f>IF(N487="základní",J487,0)</f>
        <v>0</v>
      </c>
      <c r="BF487" s="120">
        <f>IF(N487="snížená",J487,0)</f>
        <v>0</v>
      </c>
      <c r="BG487" s="120">
        <f>IF(N487="zákl. přenesená",J487,0)</f>
        <v>0</v>
      </c>
      <c r="BH487" s="120">
        <f>IF(N487="sníž. přenesená",J487,0)</f>
        <v>0</v>
      </c>
      <c r="BI487" s="120">
        <f>IF(N487="nulová",J487,0)</f>
        <v>0</v>
      </c>
      <c r="BJ487" s="2" t="s">
        <v>83</v>
      </c>
      <c r="BK487" s="120">
        <f>ROUND(I487*H487,2)</f>
        <v>0</v>
      </c>
      <c r="BL487" s="2" t="s">
        <v>92</v>
      </c>
      <c r="BM487" s="119" t="s">
        <v>517</v>
      </c>
    </row>
    <row r="488" spans="1:65" s="121" customFormat="1" x14ac:dyDescent="0.2">
      <c r="B488" s="122"/>
      <c r="D488" s="123" t="s">
        <v>94</v>
      </c>
      <c r="E488" s="124" t="s">
        <v>10</v>
      </c>
      <c r="F488" s="125" t="s">
        <v>474</v>
      </c>
      <c r="H488" s="124" t="s">
        <v>10</v>
      </c>
      <c r="I488" s="126"/>
      <c r="L488" s="122"/>
      <c r="M488" s="127"/>
      <c r="N488" s="128"/>
      <c r="O488" s="128"/>
      <c r="P488" s="128"/>
      <c r="Q488" s="128"/>
      <c r="R488" s="128"/>
      <c r="S488" s="128"/>
      <c r="T488" s="129"/>
      <c r="AT488" s="124" t="s">
        <v>94</v>
      </c>
      <c r="AU488" s="124" t="s">
        <v>2</v>
      </c>
      <c r="AV488" s="121" t="s">
        <v>83</v>
      </c>
      <c r="AW488" s="121" t="s">
        <v>96</v>
      </c>
      <c r="AX488" s="121" t="s">
        <v>84</v>
      </c>
      <c r="AY488" s="124" t="s">
        <v>85</v>
      </c>
    </row>
    <row r="489" spans="1:65" s="121" customFormat="1" x14ac:dyDescent="0.2">
      <c r="B489" s="122"/>
      <c r="D489" s="123" t="s">
        <v>94</v>
      </c>
      <c r="E489" s="124" t="s">
        <v>10</v>
      </c>
      <c r="F489" s="125" t="s">
        <v>342</v>
      </c>
      <c r="H489" s="124" t="s">
        <v>10</v>
      </c>
      <c r="I489" s="126"/>
      <c r="L489" s="122"/>
      <c r="M489" s="127"/>
      <c r="N489" s="128"/>
      <c r="O489" s="128"/>
      <c r="P489" s="128"/>
      <c r="Q489" s="128"/>
      <c r="R489" s="128"/>
      <c r="S489" s="128"/>
      <c r="T489" s="129"/>
      <c r="AT489" s="124" t="s">
        <v>94</v>
      </c>
      <c r="AU489" s="124" t="s">
        <v>2</v>
      </c>
      <c r="AV489" s="121" t="s">
        <v>83</v>
      </c>
      <c r="AW489" s="121" t="s">
        <v>96</v>
      </c>
      <c r="AX489" s="121" t="s">
        <v>84</v>
      </c>
      <c r="AY489" s="124" t="s">
        <v>85</v>
      </c>
    </row>
    <row r="490" spans="1:65" s="130" customFormat="1" x14ac:dyDescent="0.2">
      <c r="B490" s="131"/>
      <c r="D490" s="123" t="s">
        <v>94</v>
      </c>
      <c r="E490" s="132" t="s">
        <v>10</v>
      </c>
      <c r="F490" s="133" t="s">
        <v>518</v>
      </c>
      <c r="H490" s="134">
        <v>26.82</v>
      </c>
      <c r="I490" s="135"/>
      <c r="L490" s="131"/>
      <c r="M490" s="136"/>
      <c r="N490" s="137"/>
      <c r="O490" s="137"/>
      <c r="P490" s="137"/>
      <c r="Q490" s="137"/>
      <c r="R490" s="137"/>
      <c r="S490" s="137"/>
      <c r="T490" s="138"/>
      <c r="AT490" s="132" t="s">
        <v>94</v>
      </c>
      <c r="AU490" s="132" t="s">
        <v>2</v>
      </c>
      <c r="AV490" s="130" t="s">
        <v>2</v>
      </c>
      <c r="AW490" s="130" t="s">
        <v>96</v>
      </c>
      <c r="AX490" s="130" t="s">
        <v>84</v>
      </c>
      <c r="AY490" s="132" t="s">
        <v>85</v>
      </c>
    </row>
    <row r="491" spans="1:65" s="130" customFormat="1" x14ac:dyDescent="0.2">
      <c r="B491" s="131"/>
      <c r="D491" s="123" t="s">
        <v>94</v>
      </c>
      <c r="E491" s="132" t="s">
        <v>10</v>
      </c>
      <c r="F491" s="133" t="s">
        <v>519</v>
      </c>
      <c r="H491" s="134">
        <v>40.082000000000001</v>
      </c>
      <c r="I491" s="135"/>
      <c r="L491" s="131"/>
      <c r="M491" s="136"/>
      <c r="N491" s="137"/>
      <c r="O491" s="137"/>
      <c r="P491" s="137"/>
      <c r="Q491" s="137"/>
      <c r="R491" s="137"/>
      <c r="S491" s="137"/>
      <c r="T491" s="138"/>
      <c r="AT491" s="132" t="s">
        <v>94</v>
      </c>
      <c r="AU491" s="132" t="s">
        <v>2</v>
      </c>
      <c r="AV491" s="130" t="s">
        <v>2</v>
      </c>
      <c r="AW491" s="130" t="s">
        <v>96</v>
      </c>
      <c r="AX491" s="130" t="s">
        <v>84</v>
      </c>
      <c r="AY491" s="132" t="s">
        <v>85</v>
      </c>
    </row>
    <row r="492" spans="1:65" s="130" customFormat="1" x14ac:dyDescent="0.2">
      <c r="B492" s="131"/>
      <c r="D492" s="123" t="s">
        <v>94</v>
      </c>
      <c r="E492" s="132" t="s">
        <v>10</v>
      </c>
      <c r="F492" s="133" t="s">
        <v>520</v>
      </c>
      <c r="H492" s="134">
        <v>12.568</v>
      </c>
      <c r="I492" s="135"/>
      <c r="L492" s="131"/>
      <c r="M492" s="136"/>
      <c r="N492" s="137"/>
      <c r="O492" s="137"/>
      <c r="P492" s="137"/>
      <c r="Q492" s="137"/>
      <c r="R492" s="137"/>
      <c r="S492" s="137"/>
      <c r="T492" s="138"/>
      <c r="AT492" s="132" t="s">
        <v>94</v>
      </c>
      <c r="AU492" s="132" t="s">
        <v>2</v>
      </c>
      <c r="AV492" s="130" t="s">
        <v>2</v>
      </c>
      <c r="AW492" s="130" t="s">
        <v>96</v>
      </c>
      <c r="AX492" s="130" t="s">
        <v>84</v>
      </c>
      <c r="AY492" s="132" t="s">
        <v>85</v>
      </c>
    </row>
    <row r="493" spans="1:65" s="130" customFormat="1" x14ac:dyDescent="0.2">
      <c r="B493" s="131"/>
      <c r="D493" s="123" t="s">
        <v>94</v>
      </c>
      <c r="E493" s="132" t="s">
        <v>10</v>
      </c>
      <c r="F493" s="133" t="s">
        <v>521</v>
      </c>
      <c r="H493" s="134">
        <v>12.153</v>
      </c>
      <c r="I493" s="135"/>
      <c r="L493" s="131"/>
      <c r="M493" s="136"/>
      <c r="N493" s="137"/>
      <c r="O493" s="137"/>
      <c r="P493" s="137"/>
      <c r="Q493" s="137"/>
      <c r="R493" s="137"/>
      <c r="S493" s="137"/>
      <c r="T493" s="138"/>
      <c r="AT493" s="132" t="s">
        <v>94</v>
      </c>
      <c r="AU493" s="132" t="s">
        <v>2</v>
      </c>
      <c r="AV493" s="130" t="s">
        <v>2</v>
      </c>
      <c r="AW493" s="130" t="s">
        <v>96</v>
      </c>
      <c r="AX493" s="130" t="s">
        <v>84</v>
      </c>
      <c r="AY493" s="132" t="s">
        <v>85</v>
      </c>
    </row>
    <row r="494" spans="1:65" s="158" customFormat="1" x14ac:dyDescent="0.2">
      <c r="B494" s="159"/>
      <c r="D494" s="123" t="s">
        <v>94</v>
      </c>
      <c r="E494" s="160" t="s">
        <v>10</v>
      </c>
      <c r="F494" s="161" t="s">
        <v>372</v>
      </c>
      <c r="H494" s="162">
        <v>91.623000000000005</v>
      </c>
      <c r="I494" s="163"/>
      <c r="L494" s="159"/>
      <c r="M494" s="164"/>
      <c r="N494" s="165"/>
      <c r="O494" s="165"/>
      <c r="P494" s="165"/>
      <c r="Q494" s="165"/>
      <c r="R494" s="165"/>
      <c r="S494" s="165"/>
      <c r="T494" s="166"/>
      <c r="AT494" s="160" t="s">
        <v>94</v>
      </c>
      <c r="AU494" s="160" t="s">
        <v>2</v>
      </c>
      <c r="AV494" s="158" t="s">
        <v>105</v>
      </c>
      <c r="AW494" s="158" t="s">
        <v>96</v>
      </c>
      <c r="AX494" s="158" t="s">
        <v>84</v>
      </c>
      <c r="AY494" s="160" t="s">
        <v>85</v>
      </c>
    </row>
    <row r="495" spans="1:65" s="121" customFormat="1" x14ac:dyDescent="0.2">
      <c r="B495" s="122"/>
      <c r="D495" s="123" t="s">
        <v>94</v>
      </c>
      <c r="E495" s="124" t="s">
        <v>10</v>
      </c>
      <c r="F495" s="125" t="s">
        <v>373</v>
      </c>
      <c r="H495" s="124" t="s">
        <v>10</v>
      </c>
      <c r="I495" s="126"/>
      <c r="L495" s="122"/>
      <c r="M495" s="127"/>
      <c r="N495" s="128"/>
      <c r="O495" s="128"/>
      <c r="P495" s="128"/>
      <c r="Q495" s="128"/>
      <c r="R495" s="128"/>
      <c r="S495" s="128"/>
      <c r="T495" s="129"/>
      <c r="AT495" s="124" t="s">
        <v>94</v>
      </c>
      <c r="AU495" s="124" t="s">
        <v>2</v>
      </c>
      <c r="AV495" s="121" t="s">
        <v>83</v>
      </c>
      <c r="AW495" s="121" t="s">
        <v>96</v>
      </c>
      <c r="AX495" s="121" t="s">
        <v>84</v>
      </c>
      <c r="AY495" s="124" t="s">
        <v>85</v>
      </c>
    </row>
    <row r="496" spans="1:65" s="130" customFormat="1" x14ac:dyDescent="0.2">
      <c r="B496" s="131"/>
      <c r="D496" s="123" t="s">
        <v>94</v>
      </c>
      <c r="E496" s="132" t="s">
        <v>10</v>
      </c>
      <c r="F496" s="133" t="s">
        <v>522</v>
      </c>
      <c r="H496" s="134">
        <v>28.056999999999999</v>
      </c>
      <c r="I496" s="135"/>
      <c r="L496" s="131"/>
      <c r="M496" s="136"/>
      <c r="N496" s="137"/>
      <c r="O496" s="137"/>
      <c r="P496" s="137"/>
      <c r="Q496" s="137"/>
      <c r="R496" s="137"/>
      <c r="S496" s="137"/>
      <c r="T496" s="138"/>
      <c r="AT496" s="132" t="s">
        <v>94</v>
      </c>
      <c r="AU496" s="132" t="s">
        <v>2</v>
      </c>
      <c r="AV496" s="130" t="s">
        <v>2</v>
      </c>
      <c r="AW496" s="130" t="s">
        <v>96</v>
      </c>
      <c r="AX496" s="130" t="s">
        <v>84</v>
      </c>
      <c r="AY496" s="132" t="s">
        <v>85</v>
      </c>
    </row>
    <row r="497" spans="1:65" s="130" customFormat="1" x14ac:dyDescent="0.2">
      <c r="B497" s="131"/>
      <c r="D497" s="123" t="s">
        <v>94</v>
      </c>
      <c r="E497" s="132" t="s">
        <v>10</v>
      </c>
      <c r="F497" s="133" t="s">
        <v>523</v>
      </c>
      <c r="H497" s="134">
        <v>28.056999999999999</v>
      </c>
      <c r="I497" s="135"/>
      <c r="L497" s="131"/>
      <c r="M497" s="136"/>
      <c r="N497" s="137"/>
      <c r="O497" s="137"/>
      <c r="P497" s="137"/>
      <c r="Q497" s="137"/>
      <c r="R497" s="137"/>
      <c r="S497" s="137"/>
      <c r="T497" s="138"/>
      <c r="AT497" s="132" t="s">
        <v>94</v>
      </c>
      <c r="AU497" s="132" t="s">
        <v>2</v>
      </c>
      <c r="AV497" s="130" t="s">
        <v>2</v>
      </c>
      <c r="AW497" s="130" t="s">
        <v>96</v>
      </c>
      <c r="AX497" s="130" t="s">
        <v>84</v>
      </c>
      <c r="AY497" s="132" t="s">
        <v>85</v>
      </c>
    </row>
    <row r="498" spans="1:65" s="130" customFormat="1" x14ac:dyDescent="0.2">
      <c r="B498" s="131"/>
      <c r="D498" s="123" t="s">
        <v>94</v>
      </c>
      <c r="E498" s="132" t="s">
        <v>10</v>
      </c>
      <c r="F498" s="133" t="s">
        <v>524</v>
      </c>
      <c r="H498" s="134">
        <v>11.494</v>
      </c>
      <c r="I498" s="135"/>
      <c r="L498" s="131"/>
      <c r="M498" s="136"/>
      <c r="N498" s="137"/>
      <c r="O498" s="137"/>
      <c r="P498" s="137"/>
      <c r="Q498" s="137"/>
      <c r="R498" s="137"/>
      <c r="S498" s="137"/>
      <c r="T498" s="138"/>
      <c r="AT498" s="132" t="s">
        <v>94</v>
      </c>
      <c r="AU498" s="132" t="s">
        <v>2</v>
      </c>
      <c r="AV498" s="130" t="s">
        <v>2</v>
      </c>
      <c r="AW498" s="130" t="s">
        <v>96</v>
      </c>
      <c r="AX498" s="130" t="s">
        <v>84</v>
      </c>
      <c r="AY498" s="132" t="s">
        <v>85</v>
      </c>
    </row>
    <row r="499" spans="1:65" s="130" customFormat="1" x14ac:dyDescent="0.2">
      <c r="B499" s="131"/>
      <c r="D499" s="123" t="s">
        <v>94</v>
      </c>
      <c r="E499" s="132" t="s">
        <v>10</v>
      </c>
      <c r="F499" s="133" t="s">
        <v>525</v>
      </c>
      <c r="H499" s="134">
        <v>17.943999999999999</v>
      </c>
      <c r="I499" s="135"/>
      <c r="L499" s="131"/>
      <c r="M499" s="136"/>
      <c r="N499" s="137"/>
      <c r="O499" s="137"/>
      <c r="P499" s="137"/>
      <c r="Q499" s="137"/>
      <c r="R499" s="137"/>
      <c r="S499" s="137"/>
      <c r="T499" s="138"/>
      <c r="AT499" s="132" t="s">
        <v>94</v>
      </c>
      <c r="AU499" s="132" t="s">
        <v>2</v>
      </c>
      <c r="AV499" s="130" t="s">
        <v>2</v>
      </c>
      <c r="AW499" s="130" t="s">
        <v>96</v>
      </c>
      <c r="AX499" s="130" t="s">
        <v>84</v>
      </c>
      <c r="AY499" s="132" t="s">
        <v>85</v>
      </c>
    </row>
    <row r="500" spans="1:65" s="130" customFormat="1" x14ac:dyDescent="0.2">
      <c r="B500" s="131"/>
      <c r="D500" s="123" t="s">
        <v>94</v>
      </c>
      <c r="E500" s="132" t="s">
        <v>10</v>
      </c>
      <c r="F500" s="133" t="s">
        <v>526</v>
      </c>
      <c r="H500" s="134">
        <v>2.9409999999999998</v>
      </c>
      <c r="I500" s="135"/>
      <c r="L500" s="131"/>
      <c r="M500" s="136"/>
      <c r="N500" s="137"/>
      <c r="O500" s="137"/>
      <c r="P500" s="137"/>
      <c r="Q500" s="137"/>
      <c r="R500" s="137"/>
      <c r="S500" s="137"/>
      <c r="T500" s="138"/>
      <c r="AT500" s="132" t="s">
        <v>94</v>
      </c>
      <c r="AU500" s="132" t="s">
        <v>2</v>
      </c>
      <c r="AV500" s="130" t="s">
        <v>2</v>
      </c>
      <c r="AW500" s="130" t="s">
        <v>96</v>
      </c>
      <c r="AX500" s="130" t="s">
        <v>84</v>
      </c>
      <c r="AY500" s="132" t="s">
        <v>85</v>
      </c>
    </row>
    <row r="501" spans="1:65" s="158" customFormat="1" x14ac:dyDescent="0.2">
      <c r="B501" s="159"/>
      <c r="D501" s="123" t="s">
        <v>94</v>
      </c>
      <c r="E501" s="160" t="s">
        <v>10</v>
      </c>
      <c r="F501" s="161" t="s">
        <v>372</v>
      </c>
      <c r="H501" s="162">
        <v>88.492999999999995</v>
      </c>
      <c r="I501" s="163"/>
      <c r="L501" s="159"/>
      <c r="M501" s="164"/>
      <c r="N501" s="165"/>
      <c r="O501" s="165"/>
      <c r="P501" s="165"/>
      <c r="Q501" s="165"/>
      <c r="R501" s="165"/>
      <c r="S501" s="165"/>
      <c r="T501" s="166"/>
      <c r="AT501" s="160" t="s">
        <v>94</v>
      </c>
      <c r="AU501" s="160" t="s">
        <v>2</v>
      </c>
      <c r="AV501" s="158" t="s">
        <v>105</v>
      </c>
      <c r="AW501" s="158" t="s">
        <v>96</v>
      </c>
      <c r="AX501" s="158" t="s">
        <v>84</v>
      </c>
      <c r="AY501" s="160" t="s">
        <v>85</v>
      </c>
    </row>
    <row r="502" spans="1:65" s="139" customFormat="1" x14ac:dyDescent="0.2">
      <c r="B502" s="140"/>
      <c r="D502" s="123" t="s">
        <v>94</v>
      </c>
      <c r="E502" s="141" t="s">
        <v>10</v>
      </c>
      <c r="F502" s="142" t="s">
        <v>100</v>
      </c>
      <c r="H502" s="143">
        <v>180.11600000000001</v>
      </c>
      <c r="I502" s="144"/>
      <c r="L502" s="140"/>
      <c r="M502" s="145"/>
      <c r="N502" s="146"/>
      <c r="O502" s="146"/>
      <c r="P502" s="146"/>
      <c r="Q502" s="146"/>
      <c r="R502" s="146"/>
      <c r="S502" s="146"/>
      <c r="T502" s="147"/>
      <c r="AT502" s="141" t="s">
        <v>94</v>
      </c>
      <c r="AU502" s="141" t="s">
        <v>2</v>
      </c>
      <c r="AV502" s="139" t="s">
        <v>92</v>
      </c>
      <c r="AW502" s="139" t="s">
        <v>96</v>
      </c>
      <c r="AX502" s="139" t="s">
        <v>83</v>
      </c>
      <c r="AY502" s="141" t="s">
        <v>85</v>
      </c>
    </row>
    <row r="503" spans="1:65" s="14" customFormat="1" ht="43.15" customHeight="1" x14ac:dyDescent="0.2">
      <c r="A503" s="10"/>
      <c r="B503" s="106"/>
      <c r="C503" s="107" t="s">
        <v>527</v>
      </c>
      <c r="D503" s="107" t="s">
        <v>87</v>
      </c>
      <c r="E503" s="108" t="s">
        <v>528</v>
      </c>
      <c r="F503" s="109" t="s">
        <v>529</v>
      </c>
      <c r="G503" s="110" t="s">
        <v>137</v>
      </c>
      <c r="H503" s="111">
        <v>180.11600000000001</v>
      </c>
      <c r="I503" s="112"/>
      <c r="J503" s="113">
        <f>ROUND(I503*H503,2)</f>
        <v>0</v>
      </c>
      <c r="K503" s="109" t="s">
        <v>91</v>
      </c>
      <c r="L503" s="11"/>
      <c r="M503" s="114" t="s">
        <v>10</v>
      </c>
      <c r="N503" s="115" t="s">
        <v>27</v>
      </c>
      <c r="O503" s="116"/>
      <c r="P503" s="117">
        <f>O503*H503</f>
        <v>0</v>
      </c>
      <c r="Q503" s="117">
        <v>0</v>
      </c>
      <c r="R503" s="117">
        <f>Q503*H503</f>
        <v>0</v>
      </c>
      <c r="S503" s="117">
        <v>0</v>
      </c>
      <c r="T503" s="118">
        <f>S503*H503</f>
        <v>0</v>
      </c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R503" s="119" t="s">
        <v>92</v>
      </c>
      <c r="AT503" s="119" t="s">
        <v>87</v>
      </c>
      <c r="AU503" s="119" t="s">
        <v>2</v>
      </c>
      <c r="AY503" s="2" t="s">
        <v>85</v>
      </c>
      <c r="BE503" s="120">
        <f>IF(N503="základní",J503,0)</f>
        <v>0</v>
      </c>
      <c r="BF503" s="120">
        <f>IF(N503="snížená",J503,0)</f>
        <v>0</v>
      </c>
      <c r="BG503" s="120">
        <f>IF(N503="zákl. přenesená",J503,0)</f>
        <v>0</v>
      </c>
      <c r="BH503" s="120">
        <f>IF(N503="sníž. přenesená",J503,0)</f>
        <v>0</v>
      </c>
      <c r="BI503" s="120">
        <f>IF(N503="nulová",J503,0)</f>
        <v>0</v>
      </c>
      <c r="BJ503" s="2" t="s">
        <v>83</v>
      </c>
      <c r="BK503" s="120">
        <f>ROUND(I503*H503,2)</f>
        <v>0</v>
      </c>
      <c r="BL503" s="2" t="s">
        <v>92</v>
      </c>
      <c r="BM503" s="119" t="s">
        <v>530</v>
      </c>
    </row>
    <row r="504" spans="1:65" s="14" customFormat="1" ht="43.15" customHeight="1" x14ac:dyDescent="0.2">
      <c r="A504" s="10"/>
      <c r="B504" s="106"/>
      <c r="C504" s="107" t="s">
        <v>531</v>
      </c>
      <c r="D504" s="107" t="s">
        <v>87</v>
      </c>
      <c r="E504" s="108" t="s">
        <v>532</v>
      </c>
      <c r="F504" s="109" t="s">
        <v>533</v>
      </c>
      <c r="G504" s="110" t="s">
        <v>113</v>
      </c>
      <c r="H504" s="111">
        <v>2.504</v>
      </c>
      <c r="I504" s="112"/>
      <c r="J504" s="113">
        <f>ROUND(I504*H504,2)</f>
        <v>0</v>
      </c>
      <c r="K504" s="109" t="s">
        <v>91</v>
      </c>
      <c r="L504" s="11"/>
      <c r="M504" s="114" t="s">
        <v>10</v>
      </c>
      <c r="N504" s="115" t="s">
        <v>27</v>
      </c>
      <c r="O504" s="116"/>
      <c r="P504" s="117">
        <f>O504*H504</f>
        <v>0</v>
      </c>
      <c r="Q504" s="117">
        <v>1.0519700000000001</v>
      </c>
      <c r="R504" s="117">
        <f>Q504*H504</f>
        <v>2.6341328800000001</v>
      </c>
      <c r="S504" s="117">
        <v>0</v>
      </c>
      <c r="T504" s="118">
        <f>S504*H504</f>
        <v>0</v>
      </c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R504" s="119" t="s">
        <v>92</v>
      </c>
      <c r="AT504" s="119" t="s">
        <v>87</v>
      </c>
      <c r="AU504" s="119" t="s">
        <v>2</v>
      </c>
      <c r="AY504" s="2" t="s">
        <v>85</v>
      </c>
      <c r="BE504" s="120">
        <f>IF(N504="základní",J504,0)</f>
        <v>0</v>
      </c>
      <c r="BF504" s="120">
        <f>IF(N504="snížená",J504,0)</f>
        <v>0</v>
      </c>
      <c r="BG504" s="120">
        <f>IF(N504="zákl. přenesená",J504,0)</f>
        <v>0</v>
      </c>
      <c r="BH504" s="120">
        <f>IF(N504="sníž. přenesená",J504,0)</f>
        <v>0</v>
      </c>
      <c r="BI504" s="120">
        <f>IF(N504="nulová",J504,0)</f>
        <v>0</v>
      </c>
      <c r="BJ504" s="2" t="s">
        <v>83</v>
      </c>
      <c r="BK504" s="120">
        <f>ROUND(I504*H504,2)</f>
        <v>0</v>
      </c>
      <c r="BL504" s="2" t="s">
        <v>92</v>
      </c>
      <c r="BM504" s="119" t="s">
        <v>534</v>
      </c>
    </row>
    <row r="505" spans="1:65" s="130" customFormat="1" x14ac:dyDescent="0.2">
      <c r="B505" s="131"/>
      <c r="D505" s="123" t="s">
        <v>94</v>
      </c>
      <c r="E505" s="132" t="s">
        <v>10</v>
      </c>
      <c r="F505" s="133" t="s">
        <v>535</v>
      </c>
      <c r="H505" s="134">
        <v>4.0119999999999996</v>
      </c>
      <c r="I505" s="135"/>
      <c r="L505" s="131"/>
      <c r="M505" s="136"/>
      <c r="N505" s="137"/>
      <c r="O505" s="137"/>
      <c r="P505" s="137"/>
      <c r="Q505" s="137"/>
      <c r="R505" s="137"/>
      <c r="S505" s="137"/>
      <c r="T505" s="138"/>
      <c r="AT505" s="132" t="s">
        <v>94</v>
      </c>
      <c r="AU505" s="132" t="s">
        <v>2</v>
      </c>
      <c r="AV505" s="130" t="s">
        <v>2</v>
      </c>
      <c r="AW505" s="130" t="s">
        <v>96</v>
      </c>
      <c r="AX505" s="130" t="s">
        <v>84</v>
      </c>
      <c r="AY505" s="132" t="s">
        <v>85</v>
      </c>
    </row>
    <row r="506" spans="1:65" s="130" customFormat="1" x14ac:dyDescent="0.2">
      <c r="B506" s="131"/>
      <c r="D506" s="123" t="s">
        <v>94</v>
      </c>
      <c r="E506" s="132" t="s">
        <v>10</v>
      </c>
      <c r="F506" s="133" t="s">
        <v>536</v>
      </c>
      <c r="H506" s="134">
        <v>3.8450000000000002</v>
      </c>
      <c r="I506" s="135"/>
      <c r="L506" s="131"/>
      <c r="M506" s="136"/>
      <c r="N506" s="137"/>
      <c r="O506" s="137"/>
      <c r="P506" s="137"/>
      <c r="Q506" s="137"/>
      <c r="R506" s="137"/>
      <c r="S506" s="137"/>
      <c r="T506" s="138"/>
      <c r="AT506" s="132" t="s">
        <v>94</v>
      </c>
      <c r="AU506" s="132" t="s">
        <v>2</v>
      </c>
      <c r="AV506" s="130" t="s">
        <v>2</v>
      </c>
      <c r="AW506" s="130" t="s">
        <v>96</v>
      </c>
      <c r="AX506" s="130" t="s">
        <v>84</v>
      </c>
      <c r="AY506" s="132" t="s">
        <v>85</v>
      </c>
    </row>
    <row r="507" spans="1:65" s="130" customFormat="1" x14ac:dyDescent="0.2">
      <c r="B507" s="131"/>
      <c r="D507" s="123" t="s">
        <v>94</v>
      </c>
      <c r="E507" s="132" t="s">
        <v>10</v>
      </c>
      <c r="F507" s="133" t="s">
        <v>537</v>
      </c>
      <c r="H507" s="134">
        <v>-5.3529999999999998</v>
      </c>
      <c r="I507" s="135"/>
      <c r="L507" s="131"/>
      <c r="M507" s="136"/>
      <c r="N507" s="137"/>
      <c r="O507" s="137"/>
      <c r="P507" s="137"/>
      <c r="Q507" s="137"/>
      <c r="R507" s="137"/>
      <c r="S507" s="137"/>
      <c r="T507" s="138"/>
      <c r="AT507" s="132" t="s">
        <v>94</v>
      </c>
      <c r="AU507" s="132" t="s">
        <v>2</v>
      </c>
      <c r="AV507" s="130" t="s">
        <v>2</v>
      </c>
      <c r="AW507" s="130" t="s">
        <v>96</v>
      </c>
      <c r="AX507" s="130" t="s">
        <v>84</v>
      </c>
      <c r="AY507" s="132" t="s">
        <v>85</v>
      </c>
    </row>
    <row r="508" spans="1:65" s="139" customFormat="1" x14ac:dyDescent="0.2">
      <c r="B508" s="140"/>
      <c r="D508" s="123" t="s">
        <v>94</v>
      </c>
      <c r="E508" s="141" t="s">
        <v>10</v>
      </c>
      <c r="F508" s="142" t="s">
        <v>100</v>
      </c>
      <c r="H508" s="143">
        <v>2.504</v>
      </c>
      <c r="I508" s="144"/>
      <c r="L508" s="140"/>
      <c r="M508" s="145"/>
      <c r="N508" s="146"/>
      <c r="O508" s="146"/>
      <c r="P508" s="146"/>
      <c r="Q508" s="146"/>
      <c r="R508" s="146"/>
      <c r="S508" s="146"/>
      <c r="T508" s="147"/>
      <c r="AT508" s="141" t="s">
        <v>94</v>
      </c>
      <c r="AU508" s="141" t="s">
        <v>2</v>
      </c>
      <c r="AV508" s="139" t="s">
        <v>92</v>
      </c>
      <c r="AW508" s="139" t="s">
        <v>96</v>
      </c>
      <c r="AX508" s="139" t="s">
        <v>83</v>
      </c>
      <c r="AY508" s="141" t="s">
        <v>85</v>
      </c>
    </row>
    <row r="509" spans="1:65" s="14" customFormat="1" ht="43.15" customHeight="1" x14ac:dyDescent="0.2">
      <c r="A509" s="10"/>
      <c r="B509" s="106"/>
      <c r="C509" s="107" t="s">
        <v>538</v>
      </c>
      <c r="D509" s="107" t="s">
        <v>87</v>
      </c>
      <c r="E509" s="108" t="s">
        <v>539</v>
      </c>
      <c r="F509" s="109" t="s">
        <v>540</v>
      </c>
      <c r="G509" s="110" t="s">
        <v>137</v>
      </c>
      <c r="H509" s="111">
        <v>21.48</v>
      </c>
      <c r="I509" s="112"/>
      <c r="J509" s="113">
        <f>ROUND(I509*H509,2)</f>
        <v>0</v>
      </c>
      <c r="K509" s="109" t="s">
        <v>91</v>
      </c>
      <c r="L509" s="11"/>
      <c r="M509" s="114" t="s">
        <v>10</v>
      </c>
      <c r="N509" s="115" t="s">
        <v>27</v>
      </c>
      <c r="O509" s="116"/>
      <c r="P509" s="117">
        <f>O509*H509</f>
        <v>0</v>
      </c>
      <c r="Q509" s="117">
        <v>0.1094</v>
      </c>
      <c r="R509" s="117">
        <f>Q509*H509</f>
        <v>2.3499119999999998</v>
      </c>
      <c r="S509" s="117">
        <v>0</v>
      </c>
      <c r="T509" s="118">
        <f>S509*H509</f>
        <v>0</v>
      </c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R509" s="119" t="s">
        <v>92</v>
      </c>
      <c r="AT509" s="119" t="s">
        <v>87</v>
      </c>
      <c r="AU509" s="119" t="s">
        <v>2</v>
      </c>
      <c r="AY509" s="2" t="s">
        <v>85</v>
      </c>
      <c r="BE509" s="120">
        <f>IF(N509="základní",J509,0)</f>
        <v>0</v>
      </c>
      <c r="BF509" s="120">
        <f>IF(N509="snížená",J509,0)</f>
        <v>0</v>
      </c>
      <c r="BG509" s="120">
        <f>IF(N509="zákl. přenesená",J509,0)</f>
        <v>0</v>
      </c>
      <c r="BH509" s="120">
        <f>IF(N509="sníž. přenesená",J509,0)</f>
        <v>0</v>
      </c>
      <c r="BI509" s="120">
        <f>IF(N509="nulová",J509,0)</f>
        <v>0</v>
      </c>
      <c r="BJ509" s="2" t="s">
        <v>83</v>
      </c>
      <c r="BK509" s="120">
        <f>ROUND(I509*H509,2)</f>
        <v>0</v>
      </c>
      <c r="BL509" s="2" t="s">
        <v>92</v>
      </c>
      <c r="BM509" s="119" t="s">
        <v>541</v>
      </c>
    </row>
    <row r="510" spans="1:65" s="130" customFormat="1" ht="22.5" x14ac:dyDescent="0.2">
      <c r="B510" s="131"/>
      <c r="D510" s="123" t="s">
        <v>94</v>
      </c>
      <c r="E510" s="132" t="s">
        <v>10</v>
      </c>
      <c r="F510" s="133" t="s">
        <v>542</v>
      </c>
      <c r="H510" s="134">
        <v>21.48</v>
      </c>
      <c r="I510" s="135"/>
      <c r="L510" s="131"/>
      <c r="M510" s="136"/>
      <c r="N510" s="137"/>
      <c r="O510" s="137"/>
      <c r="P510" s="137"/>
      <c r="Q510" s="137"/>
      <c r="R510" s="137"/>
      <c r="S510" s="137"/>
      <c r="T510" s="138"/>
      <c r="AT510" s="132" t="s">
        <v>94</v>
      </c>
      <c r="AU510" s="132" t="s">
        <v>2</v>
      </c>
      <c r="AV510" s="130" t="s">
        <v>2</v>
      </c>
      <c r="AW510" s="130" t="s">
        <v>96</v>
      </c>
      <c r="AX510" s="130" t="s">
        <v>83</v>
      </c>
      <c r="AY510" s="132" t="s">
        <v>85</v>
      </c>
    </row>
    <row r="511" spans="1:65" s="92" customFormat="1" ht="22.9" customHeight="1" x14ac:dyDescent="0.2">
      <c r="B511" s="93"/>
      <c r="D511" s="94" t="s">
        <v>81</v>
      </c>
      <c r="E511" s="104" t="s">
        <v>92</v>
      </c>
      <c r="F511" s="104" t="s">
        <v>543</v>
      </c>
      <c r="I511" s="96"/>
      <c r="J511" s="105">
        <f>BK511</f>
        <v>0</v>
      </c>
      <c r="L511" s="93"/>
      <c r="M511" s="98"/>
      <c r="N511" s="99"/>
      <c r="O511" s="99"/>
      <c r="P511" s="100">
        <f>SUM(P512:P611)</f>
        <v>0</v>
      </c>
      <c r="Q511" s="99"/>
      <c r="R511" s="100">
        <f>SUM(R512:R611)</f>
        <v>3211.6009063800002</v>
      </c>
      <c r="S511" s="99"/>
      <c r="T511" s="101">
        <f>SUM(T512:T611)</f>
        <v>0</v>
      </c>
      <c r="AR511" s="94" t="s">
        <v>83</v>
      </c>
      <c r="AT511" s="102" t="s">
        <v>81</v>
      </c>
      <c r="AU511" s="102" t="s">
        <v>83</v>
      </c>
      <c r="AY511" s="94" t="s">
        <v>85</v>
      </c>
      <c r="BK511" s="103">
        <f>SUM(BK512:BK611)</f>
        <v>0</v>
      </c>
    </row>
    <row r="512" spans="1:65" s="14" customFormat="1" ht="54" customHeight="1" x14ac:dyDescent="0.2">
      <c r="A512" s="10"/>
      <c r="B512" s="106"/>
      <c r="C512" s="107" t="s">
        <v>544</v>
      </c>
      <c r="D512" s="107" t="s">
        <v>87</v>
      </c>
      <c r="E512" s="108" t="s">
        <v>545</v>
      </c>
      <c r="F512" s="109" t="s">
        <v>546</v>
      </c>
      <c r="G512" s="110" t="s">
        <v>90</v>
      </c>
      <c r="H512" s="111">
        <v>1220.067</v>
      </c>
      <c r="I512" s="112"/>
      <c r="J512" s="113">
        <f>ROUND(I512*H512,2)</f>
        <v>0</v>
      </c>
      <c r="K512" s="109" t="s">
        <v>91</v>
      </c>
      <c r="L512" s="11"/>
      <c r="M512" s="114" t="s">
        <v>10</v>
      </c>
      <c r="N512" s="115" t="s">
        <v>27</v>
      </c>
      <c r="O512" s="116"/>
      <c r="P512" s="117">
        <f>O512*H512</f>
        <v>0</v>
      </c>
      <c r="Q512" s="117">
        <v>2.45343</v>
      </c>
      <c r="R512" s="117">
        <f>Q512*H512</f>
        <v>2993.3489798099999</v>
      </c>
      <c r="S512" s="117">
        <v>0</v>
      </c>
      <c r="T512" s="118">
        <f>S512*H512</f>
        <v>0</v>
      </c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R512" s="119" t="s">
        <v>92</v>
      </c>
      <c r="AT512" s="119" t="s">
        <v>87</v>
      </c>
      <c r="AU512" s="119" t="s">
        <v>2</v>
      </c>
      <c r="AY512" s="2" t="s">
        <v>85</v>
      </c>
      <c r="BE512" s="120">
        <f>IF(N512="základní",J512,0)</f>
        <v>0</v>
      </c>
      <c r="BF512" s="120">
        <f>IF(N512="snížená",J512,0)</f>
        <v>0</v>
      </c>
      <c r="BG512" s="120">
        <f>IF(N512="zákl. přenesená",J512,0)</f>
        <v>0</v>
      </c>
      <c r="BH512" s="120">
        <f>IF(N512="sníž. přenesená",J512,0)</f>
        <v>0</v>
      </c>
      <c r="BI512" s="120">
        <f>IF(N512="nulová",J512,0)</f>
        <v>0</v>
      </c>
      <c r="BJ512" s="2" t="s">
        <v>83</v>
      </c>
      <c r="BK512" s="120">
        <f>ROUND(I512*H512,2)</f>
        <v>0</v>
      </c>
      <c r="BL512" s="2" t="s">
        <v>92</v>
      </c>
      <c r="BM512" s="119" t="s">
        <v>547</v>
      </c>
    </row>
    <row r="513" spans="2:51" s="121" customFormat="1" x14ac:dyDescent="0.2">
      <c r="B513" s="122"/>
      <c r="D513" s="123" t="s">
        <v>94</v>
      </c>
      <c r="E513" s="124" t="s">
        <v>10</v>
      </c>
      <c r="F513" s="125" t="s">
        <v>333</v>
      </c>
      <c r="H513" s="124" t="s">
        <v>10</v>
      </c>
      <c r="I513" s="126"/>
      <c r="L513" s="122"/>
      <c r="M513" s="127"/>
      <c r="N513" s="128"/>
      <c r="O513" s="128"/>
      <c r="P513" s="128"/>
      <c r="Q513" s="128"/>
      <c r="R513" s="128"/>
      <c r="S513" s="128"/>
      <c r="T513" s="129"/>
      <c r="AT513" s="124" t="s">
        <v>94</v>
      </c>
      <c r="AU513" s="124" t="s">
        <v>2</v>
      </c>
      <c r="AV513" s="121" t="s">
        <v>83</v>
      </c>
      <c r="AW513" s="121" t="s">
        <v>96</v>
      </c>
      <c r="AX513" s="121" t="s">
        <v>84</v>
      </c>
      <c r="AY513" s="124" t="s">
        <v>85</v>
      </c>
    </row>
    <row r="514" spans="2:51" s="121" customFormat="1" x14ac:dyDescent="0.2">
      <c r="B514" s="122"/>
      <c r="D514" s="123" t="s">
        <v>94</v>
      </c>
      <c r="E514" s="124" t="s">
        <v>10</v>
      </c>
      <c r="F514" s="125" t="s">
        <v>548</v>
      </c>
      <c r="H514" s="124" t="s">
        <v>10</v>
      </c>
      <c r="I514" s="126"/>
      <c r="L514" s="122"/>
      <c r="M514" s="127"/>
      <c r="N514" s="128"/>
      <c r="O514" s="128"/>
      <c r="P514" s="128"/>
      <c r="Q514" s="128"/>
      <c r="R514" s="128"/>
      <c r="S514" s="128"/>
      <c r="T514" s="129"/>
      <c r="AT514" s="124" t="s">
        <v>94</v>
      </c>
      <c r="AU514" s="124" t="s">
        <v>2</v>
      </c>
      <c r="AV514" s="121" t="s">
        <v>83</v>
      </c>
      <c r="AW514" s="121" t="s">
        <v>96</v>
      </c>
      <c r="AX514" s="121" t="s">
        <v>84</v>
      </c>
      <c r="AY514" s="124" t="s">
        <v>85</v>
      </c>
    </row>
    <row r="515" spans="2:51" s="121" customFormat="1" x14ac:dyDescent="0.2">
      <c r="B515" s="122"/>
      <c r="D515" s="123" t="s">
        <v>94</v>
      </c>
      <c r="E515" s="124" t="s">
        <v>10</v>
      </c>
      <c r="F515" s="125" t="s">
        <v>549</v>
      </c>
      <c r="H515" s="124" t="s">
        <v>10</v>
      </c>
      <c r="I515" s="126"/>
      <c r="L515" s="122"/>
      <c r="M515" s="127"/>
      <c r="N515" s="128"/>
      <c r="O515" s="128"/>
      <c r="P515" s="128"/>
      <c r="Q515" s="128"/>
      <c r="R515" s="128"/>
      <c r="S515" s="128"/>
      <c r="T515" s="129"/>
      <c r="AT515" s="124" t="s">
        <v>94</v>
      </c>
      <c r="AU515" s="124" t="s">
        <v>2</v>
      </c>
      <c r="AV515" s="121" t="s">
        <v>83</v>
      </c>
      <c r="AW515" s="121" t="s">
        <v>96</v>
      </c>
      <c r="AX515" s="121" t="s">
        <v>84</v>
      </c>
      <c r="AY515" s="124" t="s">
        <v>85</v>
      </c>
    </row>
    <row r="516" spans="2:51" s="130" customFormat="1" x14ac:dyDescent="0.2">
      <c r="B516" s="131"/>
      <c r="D516" s="123" t="s">
        <v>94</v>
      </c>
      <c r="E516" s="132" t="s">
        <v>10</v>
      </c>
      <c r="F516" s="133" t="s">
        <v>550</v>
      </c>
      <c r="H516" s="134">
        <v>510.10500000000002</v>
      </c>
      <c r="I516" s="135"/>
      <c r="L516" s="131"/>
      <c r="M516" s="136"/>
      <c r="N516" s="137"/>
      <c r="O516" s="137"/>
      <c r="P516" s="137"/>
      <c r="Q516" s="137"/>
      <c r="R516" s="137"/>
      <c r="S516" s="137"/>
      <c r="T516" s="138"/>
      <c r="AT516" s="132" t="s">
        <v>94</v>
      </c>
      <c r="AU516" s="132" t="s">
        <v>2</v>
      </c>
      <c r="AV516" s="130" t="s">
        <v>2</v>
      </c>
      <c r="AW516" s="130" t="s">
        <v>96</v>
      </c>
      <c r="AX516" s="130" t="s">
        <v>84</v>
      </c>
      <c r="AY516" s="132" t="s">
        <v>85</v>
      </c>
    </row>
    <row r="517" spans="2:51" s="121" customFormat="1" x14ac:dyDescent="0.2">
      <c r="B517" s="122"/>
      <c r="D517" s="123" t="s">
        <v>94</v>
      </c>
      <c r="E517" s="124" t="s">
        <v>10</v>
      </c>
      <c r="F517" s="125" t="s">
        <v>551</v>
      </c>
      <c r="H517" s="124" t="s">
        <v>10</v>
      </c>
      <c r="I517" s="126"/>
      <c r="L517" s="122"/>
      <c r="M517" s="127"/>
      <c r="N517" s="128"/>
      <c r="O517" s="128"/>
      <c r="P517" s="128"/>
      <c r="Q517" s="128"/>
      <c r="R517" s="128"/>
      <c r="S517" s="128"/>
      <c r="T517" s="129"/>
      <c r="AT517" s="124" t="s">
        <v>94</v>
      </c>
      <c r="AU517" s="124" t="s">
        <v>2</v>
      </c>
      <c r="AV517" s="121" t="s">
        <v>83</v>
      </c>
      <c r="AW517" s="121" t="s">
        <v>96</v>
      </c>
      <c r="AX517" s="121" t="s">
        <v>84</v>
      </c>
      <c r="AY517" s="124" t="s">
        <v>85</v>
      </c>
    </row>
    <row r="518" spans="2:51" s="130" customFormat="1" x14ac:dyDescent="0.2">
      <c r="B518" s="131"/>
      <c r="D518" s="123" t="s">
        <v>94</v>
      </c>
      <c r="E518" s="132" t="s">
        <v>10</v>
      </c>
      <c r="F518" s="133" t="s">
        <v>552</v>
      </c>
      <c r="H518" s="134">
        <v>12.96</v>
      </c>
      <c r="I518" s="135"/>
      <c r="L518" s="131"/>
      <c r="M518" s="136"/>
      <c r="N518" s="137"/>
      <c r="O518" s="137"/>
      <c r="P518" s="137"/>
      <c r="Q518" s="137"/>
      <c r="R518" s="137"/>
      <c r="S518" s="137"/>
      <c r="T518" s="138"/>
      <c r="AT518" s="132" t="s">
        <v>94</v>
      </c>
      <c r="AU518" s="132" t="s">
        <v>2</v>
      </c>
      <c r="AV518" s="130" t="s">
        <v>2</v>
      </c>
      <c r="AW518" s="130" t="s">
        <v>96</v>
      </c>
      <c r="AX518" s="130" t="s">
        <v>84</v>
      </c>
      <c r="AY518" s="132" t="s">
        <v>85</v>
      </c>
    </row>
    <row r="519" spans="2:51" s="130" customFormat="1" x14ac:dyDescent="0.2">
      <c r="B519" s="131"/>
      <c r="D519" s="123" t="s">
        <v>94</v>
      </c>
      <c r="E519" s="132" t="s">
        <v>10</v>
      </c>
      <c r="F519" s="133" t="s">
        <v>553</v>
      </c>
      <c r="H519" s="134">
        <v>7.968</v>
      </c>
      <c r="I519" s="135"/>
      <c r="L519" s="131"/>
      <c r="M519" s="136"/>
      <c r="N519" s="137"/>
      <c r="O519" s="137"/>
      <c r="P519" s="137"/>
      <c r="Q519" s="137"/>
      <c r="R519" s="137"/>
      <c r="S519" s="137"/>
      <c r="T519" s="138"/>
      <c r="AT519" s="132" t="s">
        <v>94</v>
      </c>
      <c r="AU519" s="132" t="s">
        <v>2</v>
      </c>
      <c r="AV519" s="130" t="s">
        <v>2</v>
      </c>
      <c r="AW519" s="130" t="s">
        <v>96</v>
      </c>
      <c r="AX519" s="130" t="s">
        <v>84</v>
      </c>
      <c r="AY519" s="132" t="s">
        <v>85</v>
      </c>
    </row>
    <row r="520" spans="2:51" s="130" customFormat="1" x14ac:dyDescent="0.2">
      <c r="B520" s="131"/>
      <c r="D520" s="123" t="s">
        <v>94</v>
      </c>
      <c r="E520" s="132" t="s">
        <v>10</v>
      </c>
      <c r="F520" s="133" t="s">
        <v>554</v>
      </c>
      <c r="H520" s="134">
        <v>5.4589999999999996</v>
      </c>
      <c r="I520" s="135"/>
      <c r="L520" s="131"/>
      <c r="M520" s="136"/>
      <c r="N520" s="137"/>
      <c r="O520" s="137"/>
      <c r="P520" s="137"/>
      <c r="Q520" s="137"/>
      <c r="R520" s="137"/>
      <c r="S520" s="137"/>
      <c r="T520" s="138"/>
      <c r="AT520" s="132" t="s">
        <v>94</v>
      </c>
      <c r="AU520" s="132" t="s">
        <v>2</v>
      </c>
      <c r="AV520" s="130" t="s">
        <v>2</v>
      </c>
      <c r="AW520" s="130" t="s">
        <v>96</v>
      </c>
      <c r="AX520" s="130" t="s">
        <v>84</v>
      </c>
      <c r="AY520" s="132" t="s">
        <v>85</v>
      </c>
    </row>
    <row r="521" spans="2:51" s="130" customFormat="1" x14ac:dyDescent="0.2">
      <c r="B521" s="131"/>
      <c r="D521" s="123" t="s">
        <v>94</v>
      </c>
      <c r="E521" s="132" t="s">
        <v>10</v>
      </c>
      <c r="F521" s="133" t="s">
        <v>555</v>
      </c>
      <c r="H521" s="134">
        <v>5.4589999999999996</v>
      </c>
      <c r="I521" s="135"/>
      <c r="L521" s="131"/>
      <c r="M521" s="136"/>
      <c r="N521" s="137"/>
      <c r="O521" s="137"/>
      <c r="P521" s="137"/>
      <c r="Q521" s="137"/>
      <c r="R521" s="137"/>
      <c r="S521" s="137"/>
      <c r="T521" s="138"/>
      <c r="AT521" s="132" t="s">
        <v>94</v>
      </c>
      <c r="AU521" s="132" t="s">
        <v>2</v>
      </c>
      <c r="AV521" s="130" t="s">
        <v>2</v>
      </c>
      <c r="AW521" s="130" t="s">
        <v>96</v>
      </c>
      <c r="AX521" s="130" t="s">
        <v>84</v>
      </c>
      <c r="AY521" s="132" t="s">
        <v>85</v>
      </c>
    </row>
    <row r="522" spans="2:51" s="130" customFormat="1" x14ac:dyDescent="0.2">
      <c r="B522" s="131"/>
      <c r="D522" s="123" t="s">
        <v>94</v>
      </c>
      <c r="E522" s="132" t="s">
        <v>10</v>
      </c>
      <c r="F522" s="133" t="s">
        <v>556</v>
      </c>
      <c r="H522" s="134">
        <v>5.0549999999999997</v>
      </c>
      <c r="I522" s="135"/>
      <c r="L522" s="131"/>
      <c r="M522" s="136"/>
      <c r="N522" s="137"/>
      <c r="O522" s="137"/>
      <c r="P522" s="137"/>
      <c r="Q522" s="137"/>
      <c r="R522" s="137"/>
      <c r="S522" s="137"/>
      <c r="T522" s="138"/>
      <c r="AT522" s="132" t="s">
        <v>94</v>
      </c>
      <c r="AU522" s="132" t="s">
        <v>2</v>
      </c>
      <c r="AV522" s="130" t="s">
        <v>2</v>
      </c>
      <c r="AW522" s="130" t="s">
        <v>96</v>
      </c>
      <c r="AX522" s="130" t="s">
        <v>84</v>
      </c>
      <c r="AY522" s="132" t="s">
        <v>85</v>
      </c>
    </row>
    <row r="523" spans="2:51" s="121" customFormat="1" x14ac:dyDescent="0.2">
      <c r="B523" s="122"/>
      <c r="D523" s="123" t="s">
        <v>94</v>
      </c>
      <c r="E523" s="124" t="s">
        <v>10</v>
      </c>
      <c r="F523" s="125" t="s">
        <v>557</v>
      </c>
      <c r="H523" s="124" t="s">
        <v>10</v>
      </c>
      <c r="I523" s="126"/>
      <c r="L523" s="122"/>
      <c r="M523" s="127"/>
      <c r="N523" s="128"/>
      <c r="O523" s="128"/>
      <c r="P523" s="128"/>
      <c r="Q523" s="128"/>
      <c r="R523" s="128"/>
      <c r="S523" s="128"/>
      <c r="T523" s="129"/>
      <c r="AT523" s="124" t="s">
        <v>94</v>
      </c>
      <c r="AU523" s="124" t="s">
        <v>2</v>
      </c>
      <c r="AV523" s="121" t="s">
        <v>83</v>
      </c>
      <c r="AW523" s="121" t="s">
        <v>96</v>
      </c>
      <c r="AX523" s="121" t="s">
        <v>84</v>
      </c>
      <c r="AY523" s="124" t="s">
        <v>85</v>
      </c>
    </row>
    <row r="524" spans="2:51" s="130" customFormat="1" x14ac:dyDescent="0.2">
      <c r="B524" s="131"/>
      <c r="D524" s="123" t="s">
        <v>94</v>
      </c>
      <c r="E524" s="132" t="s">
        <v>10</v>
      </c>
      <c r="F524" s="133" t="s">
        <v>558</v>
      </c>
      <c r="H524" s="134">
        <v>1.256</v>
      </c>
      <c r="I524" s="135"/>
      <c r="L524" s="131"/>
      <c r="M524" s="136"/>
      <c r="N524" s="137"/>
      <c r="O524" s="137"/>
      <c r="P524" s="137"/>
      <c r="Q524" s="137"/>
      <c r="R524" s="137"/>
      <c r="S524" s="137"/>
      <c r="T524" s="138"/>
      <c r="AT524" s="132" t="s">
        <v>94</v>
      </c>
      <c r="AU524" s="132" t="s">
        <v>2</v>
      </c>
      <c r="AV524" s="130" t="s">
        <v>2</v>
      </c>
      <c r="AW524" s="130" t="s">
        <v>96</v>
      </c>
      <c r="AX524" s="130" t="s">
        <v>84</v>
      </c>
      <c r="AY524" s="132" t="s">
        <v>85</v>
      </c>
    </row>
    <row r="525" spans="2:51" s="130" customFormat="1" ht="22.5" x14ac:dyDescent="0.2">
      <c r="B525" s="131"/>
      <c r="D525" s="123" t="s">
        <v>94</v>
      </c>
      <c r="E525" s="132" t="s">
        <v>10</v>
      </c>
      <c r="F525" s="133" t="s">
        <v>559</v>
      </c>
      <c r="H525" s="134">
        <v>2.9569999999999999</v>
      </c>
      <c r="I525" s="135"/>
      <c r="L525" s="131"/>
      <c r="M525" s="136"/>
      <c r="N525" s="137"/>
      <c r="O525" s="137"/>
      <c r="P525" s="137"/>
      <c r="Q525" s="137"/>
      <c r="R525" s="137"/>
      <c r="S525" s="137"/>
      <c r="T525" s="138"/>
      <c r="AT525" s="132" t="s">
        <v>94</v>
      </c>
      <c r="AU525" s="132" t="s">
        <v>2</v>
      </c>
      <c r="AV525" s="130" t="s">
        <v>2</v>
      </c>
      <c r="AW525" s="130" t="s">
        <v>96</v>
      </c>
      <c r="AX525" s="130" t="s">
        <v>84</v>
      </c>
      <c r="AY525" s="132" t="s">
        <v>85</v>
      </c>
    </row>
    <row r="526" spans="2:51" s="121" customFormat="1" x14ac:dyDescent="0.2">
      <c r="B526" s="122"/>
      <c r="D526" s="123" t="s">
        <v>94</v>
      </c>
      <c r="E526" s="124" t="s">
        <v>10</v>
      </c>
      <c r="F526" s="125" t="s">
        <v>560</v>
      </c>
      <c r="H526" s="124" t="s">
        <v>10</v>
      </c>
      <c r="I526" s="126"/>
      <c r="L526" s="122"/>
      <c r="M526" s="127"/>
      <c r="N526" s="128"/>
      <c r="O526" s="128"/>
      <c r="P526" s="128"/>
      <c r="Q526" s="128"/>
      <c r="R526" s="128"/>
      <c r="S526" s="128"/>
      <c r="T526" s="129"/>
      <c r="AT526" s="124" t="s">
        <v>94</v>
      </c>
      <c r="AU526" s="124" t="s">
        <v>2</v>
      </c>
      <c r="AV526" s="121" t="s">
        <v>83</v>
      </c>
      <c r="AW526" s="121" t="s">
        <v>96</v>
      </c>
      <c r="AX526" s="121" t="s">
        <v>84</v>
      </c>
      <c r="AY526" s="124" t="s">
        <v>85</v>
      </c>
    </row>
    <row r="527" spans="2:51" s="130" customFormat="1" x14ac:dyDescent="0.2">
      <c r="B527" s="131"/>
      <c r="D527" s="123" t="s">
        <v>94</v>
      </c>
      <c r="E527" s="132" t="s">
        <v>10</v>
      </c>
      <c r="F527" s="133" t="s">
        <v>561</v>
      </c>
      <c r="H527" s="134">
        <v>20.071000000000002</v>
      </c>
      <c r="I527" s="135"/>
      <c r="L527" s="131"/>
      <c r="M527" s="136"/>
      <c r="N527" s="137"/>
      <c r="O527" s="137"/>
      <c r="P527" s="137"/>
      <c r="Q527" s="137"/>
      <c r="R527" s="137"/>
      <c r="S527" s="137"/>
      <c r="T527" s="138"/>
      <c r="AT527" s="132" t="s">
        <v>94</v>
      </c>
      <c r="AU527" s="132" t="s">
        <v>2</v>
      </c>
      <c r="AV527" s="130" t="s">
        <v>2</v>
      </c>
      <c r="AW527" s="130" t="s">
        <v>96</v>
      </c>
      <c r="AX527" s="130" t="s">
        <v>84</v>
      </c>
      <c r="AY527" s="132" t="s">
        <v>85</v>
      </c>
    </row>
    <row r="528" spans="2:51" s="121" customFormat="1" x14ac:dyDescent="0.2">
      <c r="B528" s="122"/>
      <c r="D528" s="123" t="s">
        <v>94</v>
      </c>
      <c r="E528" s="124" t="s">
        <v>10</v>
      </c>
      <c r="F528" s="125" t="s">
        <v>562</v>
      </c>
      <c r="H528" s="124" t="s">
        <v>10</v>
      </c>
      <c r="I528" s="126"/>
      <c r="L528" s="122"/>
      <c r="M528" s="127"/>
      <c r="N528" s="128"/>
      <c r="O528" s="128"/>
      <c r="P528" s="128"/>
      <c r="Q528" s="128"/>
      <c r="R528" s="128"/>
      <c r="S528" s="128"/>
      <c r="T528" s="129"/>
      <c r="AT528" s="124" t="s">
        <v>94</v>
      </c>
      <c r="AU528" s="124" t="s">
        <v>2</v>
      </c>
      <c r="AV528" s="121" t="s">
        <v>83</v>
      </c>
      <c r="AW528" s="121" t="s">
        <v>96</v>
      </c>
      <c r="AX528" s="121" t="s">
        <v>84</v>
      </c>
      <c r="AY528" s="124" t="s">
        <v>85</v>
      </c>
    </row>
    <row r="529" spans="1:65" s="130" customFormat="1" ht="22.5" x14ac:dyDescent="0.2">
      <c r="B529" s="131"/>
      <c r="D529" s="123" t="s">
        <v>94</v>
      </c>
      <c r="E529" s="132" t="s">
        <v>10</v>
      </c>
      <c r="F529" s="133" t="s">
        <v>563</v>
      </c>
      <c r="H529" s="134">
        <v>27.077999999999999</v>
      </c>
      <c r="I529" s="135"/>
      <c r="L529" s="131"/>
      <c r="M529" s="136"/>
      <c r="N529" s="137"/>
      <c r="O529" s="137"/>
      <c r="P529" s="137"/>
      <c r="Q529" s="137"/>
      <c r="R529" s="137"/>
      <c r="S529" s="137"/>
      <c r="T529" s="138"/>
      <c r="AT529" s="132" t="s">
        <v>94</v>
      </c>
      <c r="AU529" s="132" t="s">
        <v>2</v>
      </c>
      <c r="AV529" s="130" t="s">
        <v>2</v>
      </c>
      <c r="AW529" s="130" t="s">
        <v>96</v>
      </c>
      <c r="AX529" s="130" t="s">
        <v>84</v>
      </c>
      <c r="AY529" s="132" t="s">
        <v>85</v>
      </c>
    </row>
    <row r="530" spans="1:65" s="158" customFormat="1" x14ac:dyDescent="0.2">
      <c r="B530" s="159"/>
      <c r="D530" s="123" t="s">
        <v>94</v>
      </c>
      <c r="E530" s="160" t="s">
        <v>10</v>
      </c>
      <c r="F530" s="161" t="s">
        <v>372</v>
      </c>
      <c r="H530" s="162">
        <v>598.36800000000005</v>
      </c>
      <c r="I530" s="163"/>
      <c r="L530" s="159"/>
      <c r="M530" s="164"/>
      <c r="N530" s="165"/>
      <c r="O530" s="165"/>
      <c r="P530" s="165"/>
      <c r="Q530" s="165"/>
      <c r="R530" s="165"/>
      <c r="S530" s="165"/>
      <c r="T530" s="166"/>
      <c r="AT530" s="160" t="s">
        <v>94</v>
      </c>
      <c r="AU530" s="160" t="s">
        <v>2</v>
      </c>
      <c r="AV530" s="158" t="s">
        <v>105</v>
      </c>
      <c r="AW530" s="158" t="s">
        <v>96</v>
      </c>
      <c r="AX530" s="158" t="s">
        <v>84</v>
      </c>
      <c r="AY530" s="160" t="s">
        <v>85</v>
      </c>
    </row>
    <row r="531" spans="1:65" s="121" customFormat="1" x14ac:dyDescent="0.2">
      <c r="B531" s="122"/>
      <c r="D531" s="123" t="s">
        <v>94</v>
      </c>
      <c r="E531" s="124" t="s">
        <v>10</v>
      </c>
      <c r="F531" s="125" t="s">
        <v>564</v>
      </c>
      <c r="H531" s="124" t="s">
        <v>10</v>
      </c>
      <c r="I531" s="126"/>
      <c r="L531" s="122"/>
      <c r="M531" s="127"/>
      <c r="N531" s="128"/>
      <c r="O531" s="128"/>
      <c r="P531" s="128"/>
      <c r="Q531" s="128"/>
      <c r="R531" s="128"/>
      <c r="S531" s="128"/>
      <c r="T531" s="129"/>
      <c r="AT531" s="124" t="s">
        <v>94</v>
      </c>
      <c r="AU531" s="124" t="s">
        <v>2</v>
      </c>
      <c r="AV531" s="121" t="s">
        <v>83</v>
      </c>
      <c r="AW531" s="121" t="s">
        <v>96</v>
      </c>
      <c r="AX531" s="121" t="s">
        <v>84</v>
      </c>
      <c r="AY531" s="124" t="s">
        <v>85</v>
      </c>
    </row>
    <row r="532" spans="1:65" s="130" customFormat="1" x14ac:dyDescent="0.2">
      <c r="B532" s="131"/>
      <c r="D532" s="123" t="s">
        <v>94</v>
      </c>
      <c r="E532" s="132" t="s">
        <v>10</v>
      </c>
      <c r="F532" s="133" t="s">
        <v>565</v>
      </c>
      <c r="H532" s="134">
        <v>575.28700000000003</v>
      </c>
      <c r="I532" s="135"/>
      <c r="L532" s="131"/>
      <c r="M532" s="136"/>
      <c r="N532" s="137"/>
      <c r="O532" s="137"/>
      <c r="P532" s="137"/>
      <c r="Q532" s="137"/>
      <c r="R532" s="137"/>
      <c r="S532" s="137"/>
      <c r="T532" s="138"/>
      <c r="AT532" s="132" t="s">
        <v>94</v>
      </c>
      <c r="AU532" s="132" t="s">
        <v>2</v>
      </c>
      <c r="AV532" s="130" t="s">
        <v>2</v>
      </c>
      <c r="AW532" s="130" t="s">
        <v>96</v>
      </c>
      <c r="AX532" s="130" t="s">
        <v>84</v>
      </c>
      <c r="AY532" s="132" t="s">
        <v>85</v>
      </c>
    </row>
    <row r="533" spans="1:65" s="130" customFormat="1" x14ac:dyDescent="0.2">
      <c r="B533" s="131"/>
      <c r="D533" s="123" t="s">
        <v>94</v>
      </c>
      <c r="E533" s="132" t="s">
        <v>10</v>
      </c>
      <c r="F533" s="133" t="s">
        <v>566</v>
      </c>
      <c r="H533" s="134">
        <v>9.0719999999999992</v>
      </c>
      <c r="I533" s="135"/>
      <c r="L533" s="131"/>
      <c r="M533" s="136"/>
      <c r="N533" s="137"/>
      <c r="O533" s="137"/>
      <c r="P533" s="137"/>
      <c r="Q533" s="137"/>
      <c r="R533" s="137"/>
      <c r="S533" s="137"/>
      <c r="T533" s="138"/>
      <c r="AT533" s="132" t="s">
        <v>94</v>
      </c>
      <c r="AU533" s="132" t="s">
        <v>2</v>
      </c>
      <c r="AV533" s="130" t="s">
        <v>2</v>
      </c>
      <c r="AW533" s="130" t="s">
        <v>96</v>
      </c>
      <c r="AX533" s="130" t="s">
        <v>84</v>
      </c>
      <c r="AY533" s="132" t="s">
        <v>85</v>
      </c>
    </row>
    <row r="534" spans="1:65" s="130" customFormat="1" x14ac:dyDescent="0.2">
      <c r="B534" s="131"/>
      <c r="D534" s="123" t="s">
        <v>94</v>
      </c>
      <c r="E534" s="132" t="s">
        <v>10</v>
      </c>
      <c r="F534" s="133" t="s">
        <v>567</v>
      </c>
      <c r="H534" s="134">
        <v>9.3049999999999997</v>
      </c>
      <c r="I534" s="135"/>
      <c r="L534" s="131"/>
      <c r="M534" s="136"/>
      <c r="N534" s="137"/>
      <c r="O534" s="137"/>
      <c r="P534" s="137"/>
      <c r="Q534" s="137"/>
      <c r="R534" s="137"/>
      <c r="S534" s="137"/>
      <c r="T534" s="138"/>
      <c r="AT534" s="132" t="s">
        <v>94</v>
      </c>
      <c r="AU534" s="132" t="s">
        <v>2</v>
      </c>
      <c r="AV534" s="130" t="s">
        <v>2</v>
      </c>
      <c r="AW534" s="130" t="s">
        <v>96</v>
      </c>
      <c r="AX534" s="130" t="s">
        <v>84</v>
      </c>
      <c r="AY534" s="132" t="s">
        <v>85</v>
      </c>
    </row>
    <row r="535" spans="1:65" s="130" customFormat="1" x14ac:dyDescent="0.2">
      <c r="B535" s="131"/>
      <c r="D535" s="123" t="s">
        <v>94</v>
      </c>
      <c r="E535" s="132" t="s">
        <v>10</v>
      </c>
      <c r="F535" s="133" t="s">
        <v>568</v>
      </c>
      <c r="H535" s="134">
        <v>9.0719999999999992</v>
      </c>
      <c r="I535" s="135"/>
      <c r="L535" s="131"/>
      <c r="M535" s="136"/>
      <c r="N535" s="137"/>
      <c r="O535" s="137"/>
      <c r="P535" s="137"/>
      <c r="Q535" s="137"/>
      <c r="R535" s="137"/>
      <c r="S535" s="137"/>
      <c r="T535" s="138"/>
      <c r="AT535" s="132" t="s">
        <v>94</v>
      </c>
      <c r="AU535" s="132" t="s">
        <v>2</v>
      </c>
      <c r="AV535" s="130" t="s">
        <v>2</v>
      </c>
      <c r="AW535" s="130" t="s">
        <v>96</v>
      </c>
      <c r="AX535" s="130" t="s">
        <v>84</v>
      </c>
      <c r="AY535" s="132" t="s">
        <v>85</v>
      </c>
    </row>
    <row r="536" spans="1:65" s="130" customFormat="1" x14ac:dyDescent="0.2">
      <c r="B536" s="131"/>
      <c r="D536" s="123" t="s">
        <v>94</v>
      </c>
      <c r="E536" s="132" t="s">
        <v>10</v>
      </c>
      <c r="F536" s="133" t="s">
        <v>569</v>
      </c>
      <c r="H536" s="134">
        <v>8.7119999999999997</v>
      </c>
      <c r="I536" s="135"/>
      <c r="L536" s="131"/>
      <c r="M536" s="136"/>
      <c r="N536" s="137"/>
      <c r="O536" s="137"/>
      <c r="P536" s="137"/>
      <c r="Q536" s="137"/>
      <c r="R536" s="137"/>
      <c r="S536" s="137"/>
      <c r="T536" s="138"/>
      <c r="AT536" s="132" t="s">
        <v>94</v>
      </c>
      <c r="AU536" s="132" t="s">
        <v>2</v>
      </c>
      <c r="AV536" s="130" t="s">
        <v>2</v>
      </c>
      <c r="AW536" s="130" t="s">
        <v>96</v>
      </c>
      <c r="AX536" s="130" t="s">
        <v>84</v>
      </c>
      <c r="AY536" s="132" t="s">
        <v>85</v>
      </c>
    </row>
    <row r="537" spans="1:65" s="130" customFormat="1" x14ac:dyDescent="0.2">
      <c r="B537" s="131"/>
      <c r="D537" s="123" t="s">
        <v>94</v>
      </c>
      <c r="E537" s="132" t="s">
        <v>10</v>
      </c>
      <c r="F537" s="133" t="s">
        <v>570</v>
      </c>
      <c r="H537" s="134">
        <v>3.81</v>
      </c>
      <c r="I537" s="135"/>
      <c r="L537" s="131"/>
      <c r="M537" s="136"/>
      <c r="N537" s="137"/>
      <c r="O537" s="137"/>
      <c r="P537" s="137"/>
      <c r="Q537" s="137"/>
      <c r="R537" s="137"/>
      <c r="S537" s="137"/>
      <c r="T537" s="138"/>
      <c r="AT537" s="132" t="s">
        <v>94</v>
      </c>
      <c r="AU537" s="132" t="s">
        <v>2</v>
      </c>
      <c r="AV537" s="130" t="s">
        <v>2</v>
      </c>
      <c r="AW537" s="130" t="s">
        <v>96</v>
      </c>
      <c r="AX537" s="130" t="s">
        <v>84</v>
      </c>
      <c r="AY537" s="132" t="s">
        <v>85</v>
      </c>
    </row>
    <row r="538" spans="1:65" s="130" customFormat="1" x14ac:dyDescent="0.2">
      <c r="B538" s="131"/>
      <c r="D538" s="123" t="s">
        <v>94</v>
      </c>
      <c r="E538" s="132" t="s">
        <v>10</v>
      </c>
      <c r="F538" s="133" t="s">
        <v>571</v>
      </c>
      <c r="H538" s="134">
        <v>6.4409999999999998</v>
      </c>
      <c r="I538" s="135"/>
      <c r="L538" s="131"/>
      <c r="M538" s="136"/>
      <c r="N538" s="137"/>
      <c r="O538" s="137"/>
      <c r="P538" s="137"/>
      <c r="Q538" s="137"/>
      <c r="R538" s="137"/>
      <c r="S538" s="137"/>
      <c r="T538" s="138"/>
      <c r="AT538" s="132" t="s">
        <v>94</v>
      </c>
      <c r="AU538" s="132" t="s">
        <v>2</v>
      </c>
      <c r="AV538" s="130" t="s">
        <v>2</v>
      </c>
      <c r="AW538" s="130" t="s">
        <v>96</v>
      </c>
      <c r="AX538" s="130" t="s">
        <v>84</v>
      </c>
      <c r="AY538" s="132" t="s">
        <v>85</v>
      </c>
    </row>
    <row r="539" spans="1:65" s="158" customFormat="1" x14ac:dyDescent="0.2">
      <c r="B539" s="159"/>
      <c r="D539" s="123" t="s">
        <v>94</v>
      </c>
      <c r="E539" s="160" t="s">
        <v>10</v>
      </c>
      <c r="F539" s="161" t="s">
        <v>372</v>
      </c>
      <c r="H539" s="162">
        <v>621.69899999999996</v>
      </c>
      <c r="I539" s="163"/>
      <c r="L539" s="159"/>
      <c r="M539" s="164"/>
      <c r="N539" s="165"/>
      <c r="O539" s="165"/>
      <c r="P539" s="165"/>
      <c r="Q539" s="165"/>
      <c r="R539" s="165"/>
      <c r="S539" s="165"/>
      <c r="T539" s="166"/>
      <c r="AT539" s="160" t="s">
        <v>94</v>
      </c>
      <c r="AU539" s="160" t="s">
        <v>2</v>
      </c>
      <c r="AV539" s="158" t="s">
        <v>105</v>
      </c>
      <c r="AW539" s="158" t="s">
        <v>96</v>
      </c>
      <c r="AX539" s="158" t="s">
        <v>84</v>
      </c>
      <c r="AY539" s="160" t="s">
        <v>85</v>
      </c>
    </row>
    <row r="540" spans="1:65" s="139" customFormat="1" x14ac:dyDescent="0.2">
      <c r="B540" s="140"/>
      <c r="D540" s="123" t="s">
        <v>94</v>
      </c>
      <c r="E540" s="141" t="s">
        <v>10</v>
      </c>
      <c r="F540" s="142" t="s">
        <v>100</v>
      </c>
      <c r="H540" s="143">
        <v>1220.067</v>
      </c>
      <c r="I540" s="144"/>
      <c r="L540" s="140"/>
      <c r="M540" s="145"/>
      <c r="N540" s="146"/>
      <c r="O540" s="146"/>
      <c r="P540" s="146"/>
      <c r="Q540" s="146"/>
      <c r="R540" s="146"/>
      <c r="S540" s="146"/>
      <c r="T540" s="147"/>
      <c r="AT540" s="141" t="s">
        <v>94</v>
      </c>
      <c r="AU540" s="141" t="s">
        <v>2</v>
      </c>
      <c r="AV540" s="139" t="s">
        <v>92</v>
      </c>
      <c r="AW540" s="139" t="s">
        <v>96</v>
      </c>
      <c r="AX540" s="139" t="s">
        <v>83</v>
      </c>
      <c r="AY540" s="141" t="s">
        <v>85</v>
      </c>
    </row>
    <row r="541" spans="1:65" s="14" customFormat="1" ht="32.450000000000003" customHeight="1" x14ac:dyDescent="0.2">
      <c r="A541" s="10"/>
      <c r="B541" s="106"/>
      <c r="C541" s="107" t="s">
        <v>572</v>
      </c>
      <c r="D541" s="107" t="s">
        <v>87</v>
      </c>
      <c r="E541" s="108" t="s">
        <v>573</v>
      </c>
      <c r="F541" s="109" t="s">
        <v>574</v>
      </c>
      <c r="G541" s="110" t="s">
        <v>137</v>
      </c>
      <c r="H541" s="111">
        <v>4675.2830000000004</v>
      </c>
      <c r="I541" s="112"/>
      <c r="J541" s="113">
        <f>ROUND(I541*H541,2)</f>
        <v>0</v>
      </c>
      <c r="K541" s="109" t="s">
        <v>91</v>
      </c>
      <c r="L541" s="11"/>
      <c r="M541" s="114" t="s">
        <v>10</v>
      </c>
      <c r="N541" s="115" t="s">
        <v>27</v>
      </c>
      <c r="O541" s="116"/>
      <c r="P541" s="117">
        <f>O541*H541</f>
        <v>0</v>
      </c>
      <c r="Q541" s="117">
        <v>5.5199999999999997E-3</v>
      </c>
      <c r="R541" s="117">
        <f>Q541*H541</f>
        <v>25.80756216</v>
      </c>
      <c r="S541" s="117">
        <v>0</v>
      </c>
      <c r="T541" s="118">
        <f>S541*H541</f>
        <v>0</v>
      </c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R541" s="119" t="s">
        <v>92</v>
      </c>
      <c r="AT541" s="119" t="s">
        <v>87</v>
      </c>
      <c r="AU541" s="119" t="s">
        <v>2</v>
      </c>
      <c r="AY541" s="2" t="s">
        <v>85</v>
      </c>
      <c r="BE541" s="120">
        <f>IF(N541="základní",J541,0)</f>
        <v>0</v>
      </c>
      <c r="BF541" s="120">
        <f>IF(N541="snížená",J541,0)</f>
        <v>0</v>
      </c>
      <c r="BG541" s="120">
        <f>IF(N541="zákl. přenesená",J541,0)</f>
        <v>0</v>
      </c>
      <c r="BH541" s="120">
        <f>IF(N541="sníž. přenesená",J541,0)</f>
        <v>0</v>
      </c>
      <c r="BI541" s="120">
        <f>IF(N541="nulová",J541,0)</f>
        <v>0</v>
      </c>
      <c r="BJ541" s="2" t="s">
        <v>83</v>
      </c>
      <c r="BK541" s="120">
        <f>ROUND(I541*H541,2)</f>
        <v>0</v>
      </c>
      <c r="BL541" s="2" t="s">
        <v>92</v>
      </c>
      <c r="BM541" s="119" t="s">
        <v>575</v>
      </c>
    </row>
    <row r="542" spans="1:65" s="121" customFormat="1" x14ac:dyDescent="0.2">
      <c r="B542" s="122"/>
      <c r="D542" s="123" t="s">
        <v>94</v>
      </c>
      <c r="E542" s="124" t="s">
        <v>10</v>
      </c>
      <c r="F542" s="125" t="s">
        <v>549</v>
      </c>
      <c r="H542" s="124" t="s">
        <v>10</v>
      </c>
      <c r="I542" s="126"/>
      <c r="L542" s="122"/>
      <c r="M542" s="127"/>
      <c r="N542" s="128"/>
      <c r="O542" s="128"/>
      <c r="P542" s="128"/>
      <c r="Q542" s="128"/>
      <c r="R542" s="128"/>
      <c r="S542" s="128"/>
      <c r="T542" s="129"/>
      <c r="AT542" s="124" t="s">
        <v>94</v>
      </c>
      <c r="AU542" s="124" t="s">
        <v>2</v>
      </c>
      <c r="AV542" s="121" t="s">
        <v>83</v>
      </c>
      <c r="AW542" s="121" t="s">
        <v>96</v>
      </c>
      <c r="AX542" s="121" t="s">
        <v>84</v>
      </c>
      <c r="AY542" s="124" t="s">
        <v>85</v>
      </c>
    </row>
    <row r="543" spans="1:65" s="130" customFormat="1" x14ac:dyDescent="0.2">
      <c r="B543" s="131"/>
      <c r="D543" s="123" t="s">
        <v>94</v>
      </c>
      <c r="E543" s="132" t="s">
        <v>10</v>
      </c>
      <c r="F543" s="133" t="s">
        <v>576</v>
      </c>
      <c r="H543" s="134">
        <v>1821.8040000000001</v>
      </c>
      <c r="I543" s="135"/>
      <c r="L543" s="131"/>
      <c r="M543" s="136"/>
      <c r="N543" s="137"/>
      <c r="O543" s="137"/>
      <c r="P543" s="137"/>
      <c r="Q543" s="137"/>
      <c r="R543" s="137"/>
      <c r="S543" s="137"/>
      <c r="T543" s="138"/>
      <c r="AT543" s="132" t="s">
        <v>94</v>
      </c>
      <c r="AU543" s="132" t="s">
        <v>2</v>
      </c>
      <c r="AV543" s="130" t="s">
        <v>2</v>
      </c>
      <c r="AW543" s="130" t="s">
        <v>96</v>
      </c>
      <c r="AX543" s="130" t="s">
        <v>84</v>
      </c>
      <c r="AY543" s="132" t="s">
        <v>85</v>
      </c>
    </row>
    <row r="544" spans="1:65" s="130" customFormat="1" ht="33.75" x14ac:dyDescent="0.2">
      <c r="B544" s="131"/>
      <c r="D544" s="123" t="s">
        <v>94</v>
      </c>
      <c r="E544" s="132" t="s">
        <v>10</v>
      </c>
      <c r="F544" s="133" t="s">
        <v>577</v>
      </c>
      <c r="H544" s="134">
        <v>49.021999999999998</v>
      </c>
      <c r="I544" s="135"/>
      <c r="L544" s="131"/>
      <c r="M544" s="136"/>
      <c r="N544" s="137"/>
      <c r="O544" s="137"/>
      <c r="P544" s="137"/>
      <c r="Q544" s="137"/>
      <c r="R544" s="137"/>
      <c r="S544" s="137"/>
      <c r="T544" s="138"/>
      <c r="AT544" s="132" t="s">
        <v>94</v>
      </c>
      <c r="AU544" s="132" t="s">
        <v>2</v>
      </c>
      <c r="AV544" s="130" t="s">
        <v>2</v>
      </c>
      <c r="AW544" s="130" t="s">
        <v>96</v>
      </c>
      <c r="AX544" s="130" t="s">
        <v>84</v>
      </c>
      <c r="AY544" s="132" t="s">
        <v>85</v>
      </c>
    </row>
    <row r="545" spans="2:51" s="121" customFormat="1" x14ac:dyDescent="0.2">
      <c r="B545" s="122"/>
      <c r="D545" s="123" t="s">
        <v>94</v>
      </c>
      <c r="E545" s="124" t="s">
        <v>10</v>
      </c>
      <c r="F545" s="125" t="s">
        <v>551</v>
      </c>
      <c r="H545" s="124" t="s">
        <v>10</v>
      </c>
      <c r="I545" s="126"/>
      <c r="L545" s="122"/>
      <c r="M545" s="127"/>
      <c r="N545" s="128"/>
      <c r="O545" s="128"/>
      <c r="P545" s="128"/>
      <c r="Q545" s="128"/>
      <c r="R545" s="128"/>
      <c r="S545" s="128"/>
      <c r="T545" s="129"/>
      <c r="AT545" s="124" t="s">
        <v>94</v>
      </c>
      <c r="AU545" s="124" t="s">
        <v>2</v>
      </c>
      <c r="AV545" s="121" t="s">
        <v>83</v>
      </c>
      <c r="AW545" s="121" t="s">
        <v>96</v>
      </c>
      <c r="AX545" s="121" t="s">
        <v>84</v>
      </c>
      <c r="AY545" s="124" t="s">
        <v>85</v>
      </c>
    </row>
    <row r="546" spans="2:51" s="130" customFormat="1" x14ac:dyDescent="0.2">
      <c r="B546" s="131"/>
      <c r="D546" s="123" t="s">
        <v>94</v>
      </c>
      <c r="E546" s="132" t="s">
        <v>10</v>
      </c>
      <c r="F546" s="133" t="s">
        <v>578</v>
      </c>
      <c r="H546" s="134">
        <v>56.975999999999999</v>
      </c>
      <c r="I546" s="135"/>
      <c r="L546" s="131"/>
      <c r="M546" s="136"/>
      <c r="N546" s="137"/>
      <c r="O546" s="137"/>
      <c r="P546" s="137"/>
      <c r="Q546" s="137"/>
      <c r="R546" s="137"/>
      <c r="S546" s="137"/>
      <c r="T546" s="138"/>
      <c r="AT546" s="132" t="s">
        <v>94</v>
      </c>
      <c r="AU546" s="132" t="s">
        <v>2</v>
      </c>
      <c r="AV546" s="130" t="s">
        <v>2</v>
      </c>
      <c r="AW546" s="130" t="s">
        <v>96</v>
      </c>
      <c r="AX546" s="130" t="s">
        <v>84</v>
      </c>
      <c r="AY546" s="132" t="s">
        <v>85</v>
      </c>
    </row>
    <row r="547" spans="2:51" s="130" customFormat="1" x14ac:dyDescent="0.2">
      <c r="B547" s="131"/>
      <c r="D547" s="123" t="s">
        <v>94</v>
      </c>
      <c r="E547" s="132" t="s">
        <v>10</v>
      </c>
      <c r="F547" s="133" t="s">
        <v>579</v>
      </c>
      <c r="H547" s="134">
        <v>53.116999999999997</v>
      </c>
      <c r="I547" s="135"/>
      <c r="L547" s="131"/>
      <c r="M547" s="136"/>
      <c r="N547" s="137"/>
      <c r="O547" s="137"/>
      <c r="P547" s="137"/>
      <c r="Q547" s="137"/>
      <c r="R547" s="137"/>
      <c r="S547" s="137"/>
      <c r="T547" s="138"/>
      <c r="AT547" s="132" t="s">
        <v>94</v>
      </c>
      <c r="AU547" s="132" t="s">
        <v>2</v>
      </c>
      <c r="AV547" s="130" t="s">
        <v>2</v>
      </c>
      <c r="AW547" s="130" t="s">
        <v>96</v>
      </c>
      <c r="AX547" s="130" t="s">
        <v>84</v>
      </c>
      <c r="AY547" s="132" t="s">
        <v>85</v>
      </c>
    </row>
    <row r="548" spans="2:51" s="130" customFormat="1" x14ac:dyDescent="0.2">
      <c r="B548" s="131"/>
      <c r="D548" s="123" t="s">
        <v>94</v>
      </c>
      <c r="E548" s="132" t="s">
        <v>10</v>
      </c>
      <c r="F548" s="133" t="s">
        <v>580</v>
      </c>
      <c r="H548" s="134">
        <v>36.393999999999998</v>
      </c>
      <c r="I548" s="135"/>
      <c r="L548" s="131"/>
      <c r="M548" s="136"/>
      <c r="N548" s="137"/>
      <c r="O548" s="137"/>
      <c r="P548" s="137"/>
      <c r="Q548" s="137"/>
      <c r="R548" s="137"/>
      <c r="S548" s="137"/>
      <c r="T548" s="138"/>
      <c r="AT548" s="132" t="s">
        <v>94</v>
      </c>
      <c r="AU548" s="132" t="s">
        <v>2</v>
      </c>
      <c r="AV548" s="130" t="s">
        <v>2</v>
      </c>
      <c r="AW548" s="130" t="s">
        <v>96</v>
      </c>
      <c r="AX548" s="130" t="s">
        <v>84</v>
      </c>
      <c r="AY548" s="132" t="s">
        <v>85</v>
      </c>
    </row>
    <row r="549" spans="2:51" s="130" customFormat="1" x14ac:dyDescent="0.2">
      <c r="B549" s="131"/>
      <c r="D549" s="123" t="s">
        <v>94</v>
      </c>
      <c r="E549" s="132" t="s">
        <v>10</v>
      </c>
      <c r="F549" s="133" t="s">
        <v>581</v>
      </c>
      <c r="H549" s="134">
        <v>36.393999999999998</v>
      </c>
      <c r="I549" s="135"/>
      <c r="L549" s="131"/>
      <c r="M549" s="136"/>
      <c r="N549" s="137"/>
      <c r="O549" s="137"/>
      <c r="P549" s="137"/>
      <c r="Q549" s="137"/>
      <c r="R549" s="137"/>
      <c r="S549" s="137"/>
      <c r="T549" s="138"/>
      <c r="AT549" s="132" t="s">
        <v>94</v>
      </c>
      <c r="AU549" s="132" t="s">
        <v>2</v>
      </c>
      <c r="AV549" s="130" t="s">
        <v>2</v>
      </c>
      <c r="AW549" s="130" t="s">
        <v>96</v>
      </c>
      <c r="AX549" s="130" t="s">
        <v>84</v>
      </c>
      <c r="AY549" s="132" t="s">
        <v>85</v>
      </c>
    </row>
    <row r="550" spans="2:51" s="130" customFormat="1" x14ac:dyDescent="0.2">
      <c r="B550" s="131"/>
      <c r="D550" s="123" t="s">
        <v>94</v>
      </c>
      <c r="E550" s="132" t="s">
        <v>10</v>
      </c>
      <c r="F550" s="133" t="s">
        <v>582</v>
      </c>
      <c r="H550" s="134">
        <v>33.701000000000001</v>
      </c>
      <c r="I550" s="135"/>
      <c r="L550" s="131"/>
      <c r="M550" s="136"/>
      <c r="N550" s="137"/>
      <c r="O550" s="137"/>
      <c r="P550" s="137"/>
      <c r="Q550" s="137"/>
      <c r="R550" s="137"/>
      <c r="S550" s="137"/>
      <c r="T550" s="138"/>
      <c r="AT550" s="132" t="s">
        <v>94</v>
      </c>
      <c r="AU550" s="132" t="s">
        <v>2</v>
      </c>
      <c r="AV550" s="130" t="s">
        <v>2</v>
      </c>
      <c r="AW550" s="130" t="s">
        <v>96</v>
      </c>
      <c r="AX550" s="130" t="s">
        <v>84</v>
      </c>
      <c r="AY550" s="132" t="s">
        <v>85</v>
      </c>
    </row>
    <row r="551" spans="2:51" s="121" customFormat="1" x14ac:dyDescent="0.2">
      <c r="B551" s="122"/>
      <c r="D551" s="123" t="s">
        <v>94</v>
      </c>
      <c r="E551" s="124" t="s">
        <v>10</v>
      </c>
      <c r="F551" s="125" t="s">
        <v>557</v>
      </c>
      <c r="H551" s="124" t="s">
        <v>10</v>
      </c>
      <c r="I551" s="126"/>
      <c r="L551" s="122"/>
      <c r="M551" s="127"/>
      <c r="N551" s="128"/>
      <c r="O551" s="128"/>
      <c r="P551" s="128"/>
      <c r="Q551" s="128"/>
      <c r="R551" s="128"/>
      <c r="S551" s="128"/>
      <c r="T551" s="129"/>
      <c r="AT551" s="124" t="s">
        <v>94</v>
      </c>
      <c r="AU551" s="124" t="s">
        <v>2</v>
      </c>
      <c r="AV551" s="121" t="s">
        <v>83</v>
      </c>
      <c r="AW551" s="121" t="s">
        <v>96</v>
      </c>
      <c r="AX551" s="121" t="s">
        <v>84</v>
      </c>
      <c r="AY551" s="124" t="s">
        <v>85</v>
      </c>
    </row>
    <row r="552" spans="2:51" s="130" customFormat="1" x14ac:dyDescent="0.2">
      <c r="B552" s="131"/>
      <c r="D552" s="123" t="s">
        <v>94</v>
      </c>
      <c r="E552" s="132" t="s">
        <v>10</v>
      </c>
      <c r="F552" s="133" t="s">
        <v>583</v>
      </c>
      <c r="H552" s="134">
        <v>8.3729999999999993</v>
      </c>
      <c r="I552" s="135"/>
      <c r="L552" s="131"/>
      <c r="M552" s="136"/>
      <c r="N552" s="137"/>
      <c r="O552" s="137"/>
      <c r="P552" s="137"/>
      <c r="Q552" s="137"/>
      <c r="R552" s="137"/>
      <c r="S552" s="137"/>
      <c r="T552" s="138"/>
      <c r="AT552" s="132" t="s">
        <v>94</v>
      </c>
      <c r="AU552" s="132" t="s">
        <v>2</v>
      </c>
      <c r="AV552" s="130" t="s">
        <v>2</v>
      </c>
      <c r="AW552" s="130" t="s">
        <v>96</v>
      </c>
      <c r="AX552" s="130" t="s">
        <v>84</v>
      </c>
      <c r="AY552" s="132" t="s">
        <v>85</v>
      </c>
    </row>
    <row r="553" spans="2:51" s="130" customFormat="1" ht="22.5" x14ac:dyDescent="0.2">
      <c r="B553" s="131"/>
      <c r="D553" s="123" t="s">
        <v>94</v>
      </c>
      <c r="E553" s="132" t="s">
        <v>10</v>
      </c>
      <c r="F553" s="133" t="s">
        <v>584</v>
      </c>
      <c r="H553" s="134">
        <v>7.6509999999999998</v>
      </c>
      <c r="I553" s="135"/>
      <c r="L553" s="131"/>
      <c r="M553" s="136"/>
      <c r="N553" s="137"/>
      <c r="O553" s="137"/>
      <c r="P553" s="137"/>
      <c r="Q553" s="137"/>
      <c r="R553" s="137"/>
      <c r="S553" s="137"/>
      <c r="T553" s="138"/>
      <c r="AT553" s="132" t="s">
        <v>94</v>
      </c>
      <c r="AU553" s="132" t="s">
        <v>2</v>
      </c>
      <c r="AV553" s="130" t="s">
        <v>2</v>
      </c>
      <c r="AW553" s="130" t="s">
        <v>96</v>
      </c>
      <c r="AX553" s="130" t="s">
        <v>84</v>
      </c>
      <c r="AY553" s="132" t="s">
        <v>85</v>
      </c>
    </row>
    <row r="554" spans="2:51" s="121" customFormat="1" x14ac:dyDescent="0.2">
      <c r="B554" s="122"/>
      <c r="D554" s="123" t="s">
        <v>94</v>
      </c>
      <c r="E554" s="124" t="s">
        <v>10</v>
      </c>
      <c r="F554" s="125" t="s">
        <v>560</v>
      </c>
      <c r="H554" s="124" t="s">
        <v>10</v>
      </c>
      <c r="I554" s="126"/>
      <c r="L554" s="122"/>
      <c r="M554" s="127"/>
      <c r="N554" s="128"/>
      <c r="O554" s="128"/>
      <c r="P554" s="128"/>
      <c r="Q554" s="128"/>
      <c r="R554" s="128"/>
      <c r="S554" s="128"/>
      <c r="T554" s="129"/>
      <c r="AT554" s="124" t="s">
        <v>94</v>
      </c>
      <c r="AU554" s="124" t="s">
        <v>2</v>
      </c>
      <c r="AV554" s="121" t="s">
        <v>83</v>
      </c>
      <c r="AW554" s="121" t="s">
        <v>96</v>
      </c>
      <c r="AX554" s="121" t="s">
        <v>84</v>
      </c>
      <c r="AY554" s="124" t="s">
        <v>85</v>
      </c>
    </row>
    <row r="555" spans="2:51" s="130" customFormat="1" x14ac:dyDescent="0.2">
      <c r="B555" s="131"/>
      <c r="D555" s="123" t="s">
        <v>94</v>
      </c>
      <c r="E555" s="132" t="s">
        <v>10</v>
      </c>
      <c r="F555" s="133" t="s">
        <v>585</v>
      </c>
      <c r="H555" s="134">
        <v>71.683000000000007</v>
      </c>
      <c r="I555" s="135"/>
      <c r="L555" s="131"/>
      <c r="M555" s="136"/>
      <c r="N555" s="137"/>
      <c r="O555" s="137"/>
      <c r="P555" s="137"/>
      <c r="Q555" s="137"/>
      <c r="R555" s="137"/>
      <c r="S555" s="137"/>
      <c r="T555" s="138"/>
      <c r="AT555" s="132" t="s">
        <v>94</v>
      </c>
      <c r="AU555" s="132" t="s">
        <v>2</v>
      </c>
      <c r="AV555" s="130" t="s">
        <v>2</v>
      </c>
      <c r="AW555" s="130" t="s">
        <v>96</v>
      </c>
      <c r="AX555" s="130" t="s">
        <v>84</v>
      </c>
      <c r="AY555" s="132" t="s">
        <v>85</v>
      </c>
    </row>
    <row r="556" spans="2:51" s="121" customFormat="1" x14ac:dyDescent="0.2">
      <c r="B556" s="122"/>
      <c r="D556" s="123" t="s">
        <v>94</v>
      </c>
      <c r="E556" s="124" t="s">
        <v>10</v>
      </c>
      <c r="F556" s="125" t="s">
        <v>562</v>
      </c>
      <c r="H556" s="124" t="s">
        <v>10</v>
      </c>
      <c r="I556" s="126"/>
      <c r="L556" s="122"/>
      <c r="M556" s="127"/>
      <c r="N556" s="128"/>
      <c r="O556" s="128"/>
      <c r="P556" s="128"/>
      <c r="Q556" s="128"/>
      <c r="R556" s="128"/>
      <c r="S556" s="128"/>
      <c r="T556" s="129"/>
      <c r="AT556" s="124" t="s">
        <v>94</v>
      </c>
      <c r="AU556" s="124" t="s">
        <v>2</v>
      </c>
      <c r="AV556" s="121" t="s">
        <v>83</v>
      </c>
      <c r="AW556" s="121" t="s">
        <v>96</v>
      </c>
      <c r="AX556" s="121" t="s">
        <v>84</v>
      </c>
      <c r="AY556" s="124" t="s">
        <v>85</v>
      </c>
    </row>
    <row r="557" spans="2:51" s="130" customFormat="1" x14ac:dyDescent="0.2">
      <c r="B557" s="131"/>
      <c r="D557" s="123" t="s">
        <v>94</v>
      </c>
      <c r="E557" s="132" t="s">
        <v>10</v>
      </c>
      <c r="F557" s="133" t="s">
        <v>586</v>
      </c>
      <c r="H557" s="134">
        <v>40.872</v>
      </c>
      <c r="I557" s="135"/>
      <c r="L557" s="131"/>
      <c r="M557" s="136"/>
      <c r="N557" s="137"/>
      <c r="O557" s="137"/>
      <c r="P557" s="137"/>
      <c r="Q557" s="137"/>
      <c r="R557" s="137"/>
      <c r="S557" s="137"/>
      <c r="T557" s="138"/>
      <c r="AT557" s="132" t="s">
        <v>94</v>
      </c>
      <c r="AU557" s="132" t="s">
        <v>2</v>
      </c>
      <c r="AV557" s="130" t="s">
        <v>2</v>
      </c>
      <c r="AW557" s="130" t="s">
        <v>96</v>
      </c>
      <c r="AX557" s="130" t="s">
        <v>84</v>
      </c>
      <c r="AY557" s="132" t="s">
        <v>85</v>
      </c>
    </row>
    <row r="558" spans="2:51" s="130" customFormat="1" x14ac:dyDescent="0.2">
      <c r="B558" s="131"/>
      <c r="D558" s="123" t="s">
        <v>94</v>
      </c>
      <c r="E558" s="132" t="s">
        <v>10</v>
      </c>
      <c r="F558" s="133" t="s">
        <v>587</v>
      </c>
      <c r="H558" s="134">
        <v>3.9780000000000002</v>
      </c>
      <c r="I558" s="135"/>
      <c r="L558" s="131"/>
      <c r="M558" s="136"/>
      <c r="N558" s="137"/>
      <c r="O558" s="137"/>
      <c r="P558" s="137"/>
      <c r="Q558" s="137"/>
      <c r="R558" s="137"/>
      <c r="S558" s="137"/>
      <c r="T558" s="138"/>
      <c r="AT558" s="132" t="s">
        <v>94</v>
      </c>
      <c r="AU558" s="132" t="s">
        <v>2</v>
      </c>
      <c r="AV558" s="130" t="s">
        <v>2</v>
      </c>
      <c r="AW558" s="130" t="s">
        <v>96</v>
      </c>
      <c r="AX558" s="130" t="s">
        <v>84</v>
      </c>
      <c r="AY558" s="132" t="s">
        <v>85</v>
      </c>
    </row>
    <row r="559" spans="2:51" s="158" customFormat="1" x14ac:dyDescent="0.2">
      <c r="B559" s="159"/>
      <c r="D559" s="123" t="s">
        <v>94</v>
      </c>
      <c r="E559" s="160" t="s">
        <v>10</v>
      </c>
      <c r="F559" s="161" t="s">
        <v>372</v>
      </c>
      <c r="H559" s="162">
        <v>2219.9650000000001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0" t="s">
        <v>94</v>
      </c>
      <c r="AU559" s="160" t="s">
        <v>2</v>
      </c>
      <c r="AV559" s="158" t="s">
        <v>105</v>
      </c>
      <c r="AW559" s="158" t="s">
        <v>96</v>
      </c>
      <c r="AX559" s="158" t="s">
        <v>84</v>
      </c>
      <c r="AY559" s="160" t="s">
        <v>85</v>
      </c>
    </row>
    <row r="560" spans="2:51" s="121" customFormat="1" x14ac:dyDescent="0.2">
      <c r="B560" s="122"/>
      <c r="D560" s="123" t="s">
        <v>94</v>
      </c>
      <c r="E560" s="124" t="s">
        <v>10</v>
      </c>
      <c r="F560" s="125" t="s">
        <v>564</v>
      </c>
      <c r="H560" s="124" t="s">
        <v>10</v>
      </c>
      <c r="I560" s="126"/>
      <c r="L560" s="122"/>
      <c r="M560" s="127"/>
      <c r="N560" s="128"/>
      <c r="O560" s="128"/>
      <c r="P560" s="128"/>
      <c r="Q560" s="128"/>
      <c r="R560" s="128"/>
      <c r="S560" s="128"/>
      <c r="T560" s="129"/>
      <c r="AT560" s="124" t="s">
        <v>94</v>
      </c>
      <c r="AU560" s="124" t="s">
        <v>2</v>
      </c>
      <c r="AV560" s="121" t="s">
        <v>83</v>
      </c>
      <c r="AW560" s="121" t="s">
        <v>96</v>
      </c>
      <c r="AX560" s="121" t="s">
        <v>84</v>
      </c>
      <c r="AY560" s="124" t="s">
        <v>85</v>
      </c>
    </row>
    <row r="561" spans="1:65" s="130" customFormat="1" x14ac:dyDescent="0.2">
      <c r="B561" s="131"/>
      <c r="D561" s="123" t="s">
        <v>94</v>
      </c>
      <c r="E561" s="132" t="s">
        <v>10</v>
      </c>
      <c r="F561" s="133" t="s">
        <v>588</v>
      </c>
      <c r="H561" s="134">
        <v>2054.5970000000002</v>
      </c>
      <c r="I561" s="135"/>
      <c r="L561" s="131"/>
      <c r="M561" s="136"/>
      <c r="N561" s="137"/>
      <c r="O561" s="137"/>
      <c r="P561" s="137"/>
      <c r="Q561" s="137"/>
      <c r="R561" s="137"/>
      <c r="S561" s="137"/>
      <c r="T561" s="138"/>
      <c r="AT561" s="132" t="s">
        <v>94</v>
      </c>
      <c r="AU561" s="132" t="s">
        <v>2</v>
      </c>
      <c r="AV561" s="130" t="s">
        <v>2</v>
      </c>
      <c r="AW561" s="130" t="s">
        <v>96</v>
      </c>
      <c r="AX561" s="130" t="s">
        <v>84</v>
      </c>
      <c r="AY561" s="132" t="s">
        <v>85</v>
      </c>
    </row>
    <row r="562" spans="1:65" s="130" customFormat="1" ht="22.5" x14ac:dyDescent="0.2">
      <c r="B562" s="131"/>
      <c r="D562" s="123" t="s">
        <v>94</v>
      </c>
      <c r="E562" s="132" t="s">
        <v>10</v>
      </c>
      <c r="F562" s="133" t="s">
        <v>589</v>
      </c>
      <c r="H562" s="134">
        <v>91.302000000000007</v>
      </c>
      <c r="I562" s="135"/>
      <c r="L562" s="131"/>
      <c r="M562" s="136"/>
      <c r="N562" s="137"/>
      <c r="O562" s="137"/>
      <c r="P562" s="137"/>
      <c r="Q562" s="137"/>
      <c r="R562" s="137"/>
      <c r="S562" s="137"/>
      <c r="T562" s="138"/>
      <c r="AT562" s="132" t="s">
        <v>94</v>
      </c>
      <c r="AU562" s="132" t="s">
        <v>2</v>
      </c>
      <c r="AV562" s="130" t="s">
        <v>2</v>
      </c>
      <c r="AW562" s="130" t="s">
        <v>96</v>
      </c>
      <c r="AX562" s="130" t="s">
        <v>84</v>
      </c>
      <c r="AY562" s="132" t="s">
        <v>85</v>
      </c>
    </row>
    <row r="563" spans="1:65" s="130" customFormat="1" x14ac:dyDescent="0.2">
      <c r="B563" s="131"/>
      <c r="D563" s="123" t="s">
        <v>94</v>
      </c>
      <c r="E563" s="132" t="s">
        <v>10</v>
      </c>
      <c r="F563" s="133" t="s">
        <v>590</v>
      </c>
      <c r="H563" s="134">
        <v>60.48</v>
      </c>
      <c r="I563" s="135"/>
      <c r="L563" s="131"/>
      <c r="M563" s="136"/>
      <c r="N563" s="137"/>
      <c r="O563" s="137"/>
      <c r="P563" s="137"/>
      <c r="Q563" s="137"/>
      <c r="R563" s="137"/>
      <c r="S563" s="137"/>
      <c r="T563" s="138"/>
      <c r="AT563" s="132" t="s">
        <v>94</v>
      </c>
      <c r="AU563" s="132" t="s">
        <v>2</v>
      </c>
      <c r="AV563" s="130" t="s">
        <v>2</v>
      </c>
      <c r="AW563" s="130" t="s">
        <v>96</v>
      </c>
      <c r="AX563" s="130" t="s">
        <v>84</v>
      </c>
      <c r="AY563" s="132" t="s">
        <v>85</v>
      </c>
    </row>
    <row r="564" spans="1:65" s="130" customFormat="1" x14ac:dyDescent="0.2">
      <c r="B564" s="131"/>
      <c r="D564" s="123" t="s">
        <v>94</v>
      </c>
      <c r="E564" s="132" t="s">
        <v>10</v>
      </c>
      <c r="F564" s="133" t="s">
        <v>591</v>
      </c>
      <c r="H564" s="134">
        <v>62.036000000000001</v>
      </c>
      <c r="I564" s="135"/>
      <c r="L564" s="131"/>
      <c r="M564" s="136"/>
      <c r="N564" s="137"/>
      <c r="O564" s="137"/>
      <c r="P564" s="137"/>
      <c r="Q564" s="137"/>
      <c r="R564" s="137"/>
      <c r="S564" s="137"/>
      <c r="T564" s="138"/>
      <c r="AT564" s="132" t="s">
        <v>94</v>
      </c>
      <c r="AU564" s="132" t="s">
        <v>2</v>
      </c>
      <c r="AV564" s="130" t="s">
        <v>2</v>
      </c>
      <c r="AW564" s="130" t="s">
        <v>96</v>
      </c>
      <c r="AX564" s="130" t="s">
        <v>84</v>
      </c>
      <c r="AY564" s="132" t="s">
        <v>85</v>
      </c>
    </row>
    <row r="565" spans="1:65" s="130" customFormat="1" x14ac:dyDescent="0.2">
      <c r="B565" s="131"/>
      <c r="D565" s="123" t="s">
        <v>94</v>
      </c>
      <c r="E565" s="132" t="s">
        <v>10</v>
      </c>
      <c r="F565" s="133" t="s">
        <v>592</v>
      </c>
      <c r="H565" s="134">
        <v>60.48</v>
      </c>
      <c r="I565" s="135"/>
      <c r="L565" s="131"/>
      <c r="M565" s="136"/>
      <c r="N565" s="137"/>
      <c r="O565" s="137"/>
      <c r="P565" s="137"/>
      <c r="Q565" s="137"/>
      <c r="R565" s="137"/>
      <c r="S565" s="137"/>
      <c r="T565" s="138"/>
      <c r="AT565" s="132" t="s">
        <v>94</v>
      </c>
      <c r="AU565" s="132" t="s">
        <v>2</v>
      </c>
      <c r="AV565" s="130" t="s">
        <v>2</v>
      </c>
      <c r="AW565" s="130" t="s">
        <v>96</v>
      </c>
      <c r="AX565" s="130" t="s">
        <v>84</v>
      </c>
      <c r="AY565" s="132" t="s">
        <v>85</v>
      </c>
    </row>
    <row r="566" spans="1:65" s="130" customFormat="1" x14ac:dyDescent="0.2">
      <c r="B566" s="131"/>
      <c r="D566" s="123" t="s">
        <v>94</v>
      </c>
      <c r="E566" s="132" t="s">
        <v>10</v>
      </c>
      <c r="F566" s="133" t="s">
        <v>593</v>
      </c>
      <c r="H566" s="134">
        <v>58.08</v>
      </c>
      <c r="I566" s="135"/>
      <c r="L566" s="131"/>
      <c r="M566" s="136"/>
      <c r="N566" s="137"/>
      <c r="O566" s="137"/>
      <c r="P566" s="137"/>
      <c r="Q566" s="137"/>
      <c r="R566" s="137"/>
      <c r="S566" s="137"/>
      <c r="T566" s="138"/>
      <c r="AT566" s="132" t="s">
        <v>94</v>
      </c>
      <c r="AU566" s="132" t="s">
        <v>2</v>
      </c>
      <c r="AV566" s="130" t="s">
        <v>2</v>
      </c>
      <c r="AW566" s="130" t="s">
        <v>96</v>
      </c>
      <c r="AX566" s="130" t="s">
        <v>84</v>
      </c>
      <c r="AY566" s="132" t="s">
        <v>85</v>
      </c>
    </row>
    <row r="567" spans="1:65" s="130" customFormat="1" x14ac:dyDescent="0.2">
      <c r="B567" s="131"/>
      <c r="D567" s="123" t="s">
        <v>94</v>
      </c>
      <c r="E567" s="132" t="s">
        <v>10</v>
      </c>
      <c r="F567" s="133" t="s">
        <v>594</v>
      </c>
      <c r="H567" s="134">
        <v>25.402000000000001</v>
      </c>
      <c r="I567" s="135"/>
      <c r="L567" s="131"/>
      <c r="M567" s="136"/>
      <c r="N567" s="137"/>
      <c r="O567" s="137"/>
      <c r="P567" s="137"/>
      <c r="Q567" s="137"/>
      <c r="R567" s="137"/>
      <c r="S567" s="137"/>
      <c r="T567" s="138"/>
      <c r="AT567" s="132" t="s">
        <v>94</v>
      </c>
      <c r="AU567" s="132" t="s">
        <v>2</v>
      </c>
      <c r="AV567" s="130" t="s">
        <v>2</v>
      </c>
      <c r="AW567" s="130" t="s">
        <v>96</v>
      </c>
      <c r="AX567" s="130" t="s">
        <v>84</v>
      </c>
      <c r="AY567" s="132" t="s">
        <v>85</v>
      </c>
    </row>
    <row r="568" spans="1:65" s="130" customFormat="1" x14ac:dyDescent="0.2">
      <c r="B568" s="131"/>
      <c r="D568" s="123" t="s">
        <v>94</v>
      </c>
      <c r="E568" s="132" t="s">
        <v>10</v>
      </c>
      <c r="F568" s="133" t="s">
        <v>595</v>
      </c>
      <c r="H568" s="134">
        <v>42.941000000000003</v>
      </c>
      <c r="I568" s="135"/>
      <c r="L568" s="131"/>
      <c r="M568" s="136"/>
      <c r="N568" s="137"/>
      <c r="O568" s="137"/>
      <c r="P568" s="137"/>
      <c r="Q568" s="137"/>
      <c r="R568" s="137"/>
      <c r="S568" s="137"/>
      <c r="T568" s="138"/>
      <c r="AT568" s="132" t="s">
        <v>94</v>
      </c>
      <c r="AU568" s="132" t="s">
        <v>2</v>
      </c>
      <c r="AV568" s="130" t="s">
        <v>2</v>
      </c>
      <c r="AW568" s="130" t="s">
        <v>96</v>
      </c>
      <c r="AX568" s="130" t="s">
        <v>84</v>
      </c>
      <c r="AY568" s="132" t="s">
        <v>85</v>
      </c>
    </row>
    <row r="569" spans="1:65" s="158" customFormat="1" x14ac:dyDescent="0.2">
      <c r="B569" s="159"/>
      <c r="D569" s="123" t="s">
        <v>94</v>
      </c>
      <c r="E569" s="160" t="s">
        <v>10</v>
      </c>
      <c r="F569" s="161" t="s">
        <v>372</v>
      </c>
      <c r="H569" s="162">
        <v>2455.3180000000002</v>
      </c>
      <c r="I569" s="163"/>
      <c r="L569" s="159"/>
      <c r="M569" s="164"/>
      <c r="N569" s="165"/>
      <c r="O569" s="165"/>
      <c r="P569" s="165"/>
      <c r="Q569" s="165"/>
      <c r="R569" s="165"/>
      <c r="S569" s="165"/>
      <c r="T569" s="166"/>
      <c r="AT569" s="160" t="s">
        <v>94</v>
      </c>
      <c r="AU569" s="160" t="s">
        <v>2</v>
      </c>
      <c r="AV569" s="158" t="s">
        <v>105</v>
      </c>
      <c r="AW569" s="158" t="s">
        <v>96</v>
      </c>
      <c r="AX569" s="158" t="s">
        <v>84</v>
      </c>
      <c r="AY569" s="160" t="s">
        <v>85</v>
      </c>
    </row>
    <row r="570" spans="1:65" s="139" customFormat="1" x14ac:dyDescent="0.2">
      <c r="B570" s="140"/>
      <c r="D570" s="123" t="s">
        <v>94</v>
      </c>
      <c r="E570" s="141" t="s">
        <v>10</v>
      </c>
      <c r="F570" s="142" t="s">
        <v>100</v>
      </c>
      <c r="H570" s="143">
        <v>4675.2830000000004</v>
      </c>
      <c r="I570" s="144"/>
      <c r="L570" s="140"/>
      <c r="M570" s="145"/>
      <c r="N570" s="146"/>
      <c r="O570" s="146"/>
      <c r="P570" s="146"/>
      <c r="Q570" s="146"/>
      <c r="R570" s="146"/>
      <c r="S570" s="146"/>
      <c r="T570" s="147"/>
      <c r="AT570" s="141" t="s">
        <v>94</v>
      </c>
      <c r="AU570" s="141" t="s">
        <v>2</v>
      </c>
      <c r="AV570" s="139" t="s">
        <v>92</v>
      </c>
      <c r="AW570" s="139" t="s">
        <v>96</v>
      </c>
      <c r="AX570" s="139" t="s">
        <v>83</v>
      </c>
      <c r="AY570" s="141" t="s">
        <v>85</v>
      </c>
    </row>
    <row r="571" spans="1:65" s="14" customFormat="1" ht="32.450000000000003" customHeight="1" x14ac:dyDescent="0.2">
      <c r="A571" s="10"/>
      <c r="B571" s="106"/>
      <c r="C571" s="107" t="s">
        <v>596</v>
      </c>
      <c r="D571" s="107" t="s">
        <v>87</v>
      </c>
      <c r="E571" s="108" t="s">
        <v>597</v>
      </c>
      <c r="F571" s="109" t="s">
        <v>598</v>
      </c>
      <c r="G571" s="110" t="s">
        <v>137</v>
      </c>
      <c r="H571" s="111">
        <v>4675.2830000000004</v>
      </c>
      <c r="I571" s="112"/>
      <c r="J571" s="113">
        <f>ROUND(I571*H571,2)</f>
        <v>0</v>
      </c>
      <c r="K571" s="109" t="s">
        <v>91</v>
      </c>
      <c r="L571" s="11"/>
      <c r="M571" s="114" t="s">
        <v>10</v>
      </c>
      <c r="N571" s="115" t="s">
        <v>27</v>
      </c>
      <c r="O571" s="116"/>
      <c r="P571" s="117">
        <f>O571*H571</f>
        <v>0</v>
      </c>
      <c r="Q571" s="117">
        <v>0</v>
      </c>
      <c r="R571" s="117">
        <f>Q571*H571</f>
        <v>0</v>
      </c>
      <c r="S571" s="117">
        <v>0</v>
      </c>
      <c r="T571" s="118">
        <f>S571*H571</f>
        <v>0</v>
      </c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R571" s="119" t="s">
        <v>92</v>
      </c>
      <c r="AT571" s="119" t="s">
        <v>87</v>
      </c>
      <c r="AU571" s="119" t="s">
        <v>2</v>
      </c>
      <c r="AY571" s="2" t="s">
        <v>85</v>
      </c>
      <c r="BE571" s="120">
        <f>IF(N571="základní",J571,0)</f>
        <v>0</v>
      </c>
      <c r="BF571" s="120">
        <f>IF(N571="snížená",J571,0)</f>
        <v>0</v>
      </c>
      <c r="BG571" s="120">
        <f>IF(N571="zákl. přenesená",J571,0)</f>
        <v>0</v>
      </c>
      <c r="BH571" s="120">
        <f>IF(N571="sníž. přenesená",J571,0)</f>
        <v>0</v>
      </c>
      <c r="BI571" s="120">
        <f>IF(N571="nulová",J571,0)</f>
        <v>0</v>
      </c>
      <c r="BJ571" s="2" t="s">
        <v>83</v>
      </c>
      <c r="BK571" s="120">
        <f>ROUND(I571*H571,2)</f>
        <v>0</v>
      </c>
      <c r="BL571" s="2" t="s">
        <v>92</v>
      </c>
      <c r="BM571" s="119" t="s">
        <v>599</v>
      </c>
    </row>
    <row r="572" spans="1:65" s="14" customFormat="1" ht="32.450000000000003" customHeight="1" x14ac:dyDescent="0.2">
      <c r="A572" s="10"/>
      <c r="B572" s="106"/>
      <c r="C572" s="107" t="s">
        <v>600</v>
      </c>
      <c r="D572" s="107" t="s">
        <v>87</v>
      </c>
      <c r="E572" s="108" t="s">
        <v>601</v>
      </c>
      <c r="F572" s="109" t="s">
        <v>602</v>
      </c>
      <c r="G572" s="110" t="s">
        <v>137</v>
      </c>
      <c r="H572" s="111">
        <v>3988.9560000000001</v>
      </c>
      <c r="I572" s="112"/>
      <c r="J572" s="113">
        <f>ROUND(I572*H572,2)</f>
        <v>0</v>
      </c>
      <c r="K572" s="109" t="s">
        <v>91</v>
      </c>
      <c r="L572" s="11"/>
      <c r="M572" s="114" t="s">
        <v>10</v>
      </c>
      <c r="N572" s="115" t="s">
        <v>27</v>
      </c>
      <c r="O572" s="116"/>
      <c r="P572" s="117">
        <f>O572*H572</f>
        <v>0</v>
      </c>
      <c r="Q572" s="117">
        <v>1E-3</v>
      </c>
      <c r="R572" s="117">
        <f>Q572*H572</f>
        <v>3.9889560000000004</v>
      </c>
      <c r="S572" s="117">
        <v>0</v>
      </c>
      <c r="T572" s="118">
        <f>S572*H572</f>
        <v>0</v>
      </c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R572" s="119" t="s">
        <v>92</v>
      </c>
      <c r="AT572" s="119" t="s">
        <v>87</v>
      </c>
      <c r="AU572" s="119" t="s">
        <v>2</v>
      </c>
      <c r="AY572" s="2" t="s">
        <v>85</v>
      </c>
      <c r="BE572" s="120">
        <f>IF(N572="základní",J572,0)</f>
        <v>0</v>
      </c>
      <c r="BF572" s="120">
        <f>IF(N572="snížená",J572,0)</f>
        <v>0</v>
      </c>
      <c r="BG572" s="120">
        <f>IF(N572="zákl. přenesená",J572,0)</f>
        <v>0</v>
      </c>
      <c r="BH572" s="120">
        <f>IF(N572="sníž. přenesená",J572,0)</f>
        <v>0</v>
      </c>
      <c r="BI572" s="120">
        <f>IF(N572="nulová",J572,0)</f>
        <v>0</v>
      </c>
      <c r="BJ572" s="2" t="s">
        <v>83</v>
      </c>
      <c r="BK572" s="120">
        <f>ROUND(I572*H572,2)</f>
        <v>0</v>
      </c>
      <c r="BL572" s="2" t="s">
        <v>92</v>
      </c>
      <c r="BM572" s="119" t="s">
        <v>603</v>
      </c>
    </row>
    <row r="573" spans="1:65" s="121" customFormat="1" x14ac:dyDescent="0.2">
      <c r="B573" s="122"/>
      <c r="D573" s="123" t="s">
        <v>94</v>
      </c>
      <c r="E573" s="124" t="s">
        <v>10</v>
      </c>
      <c r="F573" s="125" t="s">
        <v>549</v>
      </c>
      <c r="H573" s="124" t="s">
        <v>10</v>
      </c>
      <c r="I573" s="126"/>
      <c r="L573" s="122"/>
      <c r="M573" s="127"/>
      <c r="N573" s="128"/>
      <c r="O573" s="128"/>
      <c r="P573" s="128"/>
      <c r="Q573" s="128"/>
      <c r="R573" s="128"/>
      <c r="S573" s="128"/>
      <c r="T573" s="129"/>
      <c r="AT573" s="124" t="s">
        <v>94</v>
      </c>
      <c r="AU573" s="124" t="s">
        <v>2</v>
      </c>
      <c r="AV573" s="121" t="s">
        <v>83</v>
      </c>
      <c r="AW573" s="121" t="s">
        <v>96</v>
      </c>
      <c r="AX573" s="121" t="s">
        <v>84</v>
      </c>
      <c r="AY573" s="124" t="s">
        <v>85</v>
      </c>
    </row>
    <row r="574" spans="1:65" s="130" customFormat="1" x14ac:dyDescent="0.2">
      <c r="B574" s="131"/>
      <c r="D574" s="123" t="s">
        <v>94</v>
      </c>
      <c r="E574" s="132" t="s">
        <v>10</v>
      </c>
      <c r="F574" s="133" t="s">
        <v>576</v>
      </c>
      <c r="H574" s="134">
        <v>1821.8040000000001</v>
      </c>
      <c r="I574" s="135"/>
      <c r="L574" s="131"/>
      <c r="M574" s="136"/>
      <c r="N574" s="137"/>
      <c r="O574" s="137"/>
      <c r="P574" s="137"/>
      <c r="Q574" s="137"/>
      <c r="R574" s="137"/>
      <c r="S574" s="137"/>
      <c r="T574" s="138"/>
      <c r="AT574" s="132" t="s">
        <v>94</v>
      </c>
      <c r="AU574" s="132" t="s">
        <v>2</v>
      </c>
      <c r="AV574" s="130" t="s">
        <v>2</v>
      </c>
      <c r="AW574" s="130" t="s">
        <v>96</v>
      </c>
      <c r="AX574" s="130" t="s">
        <v>84</v>
      </c>
      <c r="AY574" s="132" t="s">
        <v>85</v>
      </c>
    </row>
    <row r="575" spans="1:65" s="121" customFormat="1" x14ac:dyDescent="0.2">
      <c r="B575" s="122"/>
      <c r="D575" s="123" t="s">
        <v>94</v>
      </c>
      <c r="E575" s="124" t="s">
        <v>10</v>
      </c>
      <c r="F575" s="125" t="s">
        <v>560</v>
      </c>
      <c r="H575" s="124" t="s">
        <v>10</v>
      </c>
      <c r="I575" s="126"/>
      <c r="L575" s="122"/>
      <c r="M575" s="127"/>
      <c r="N575" s="128"/>
      <c r="O575" s="128"/>
      <c r="P575" s="128"/>
      <c r="Q575" s="128"/>
      <c r="R575" s="128"/>
      <c r="S575" s="128"/>
      <c r="T575" s="129"/>
      <c r="AT575" s="124" t="s">
        <v>94</v>
      </c>
      <c r="AU575" s="124" t="s">
        <v>2</v>
      </c>
      <c r="AV575" s="121" t="s">
        <v>83</v>
      </c>
      <c r="AW575" s="121" t="s">
        <v>96</v>
      </c>
      <c r="AX575" s="121" t="s">
        <v>84</v>
      </c>
      <c r="AY575" s="124" t="s">
        <v>85</v>
      </c>
    </row>
    <row r="576" spans="1:65" s="130" customFormat="1" x14ac:dyDescent="0.2">
      <c r="B576" s="131"/>
      <c r="D576" s="123" t="s">
        <v>94</v>
      </c>
      <c r="E576" s="132" t="s">
        <v>10</v>
      </c>
      <c r="F576" s="133" t="s">
        <v>585</v>
      </c>
      <c r="H576" s="134">
        <v>71.683000000000007</v>
      </c>
      <c r="I576" s="135"/>
      <c r="L576" s="131"/>
      <c r="M576" s="136"/>
      <c r="N576" s="137"/>
      <c r="O576" s="137"/>
      <c r="P576" s="137"/>
      <c r="Q576" s="137"/>
      <c r="R576" s="137"/>
      <c r="S576" s="137"/>
      <c r="T576" s="138"/>
      <c r="AT576" s="132" t="s">
        <v>94</v>
      </c>
      <c r="AU576" s="132" t="s">
        <v>2</v>
      </c>
      <c r="AV576" s="130" t="s">
        <v>2</v>
      </c>
      <c r="AW576" s="130" t="s">
        <v>96</v>
      </c>
      <c r="AX576" s="130" t="s">
        <v>84</v>
      </c>
      <c r="AY576" s="132" t="s">
        <v>85</v>
      </c>
    </row>
    <row r="577" spans="1:65" s="121" customFormat="1" x14ac:dyDescent="0.2">
      <c r="B577" s="122"/>
      <c r="D577" s="123" t="s">
        <v>94</v>
      </c>
      <c r="E577" s="124" t="s">
        <v>10</v>
      </c>
      <c r="F577" s="125" t="s">
        <v>562</v>
      </c>
      <c r="H577" s="124" t="s">
        <v>10</v>
      </c>
      <c r="I577" s="126"/>
      <c r="L577" s="122"/>
      <c r="M577" s="127"/>
      <c r="N577" s="128"/>
      <c r="O577" s="128"/>
      <c r="P577" s="128"/>
      <c r="Q577" s="128"/>
      <c r="R577" s="128"/>
      <c r="S577" s="128"/>
      <c r="T577" s="129"/>
      <c r="AT577" s="124" t="s">
        <v>94</v>
      </c>
      <c r="AU577" s="124" t="s">
        <v>2</v>
      </c>
      <c r="AV577" s="121" t="s">
        <v>83</v>
      </c>
      <c r="AW577" s="121" t="s">
        <v>96</v>
      </c>
      <c r="AX577" s="121" t="s">
        <v>84</v>
      </c>
      <c r="AY577" s="124" t="s">
        <v>85</v>
      </c>
    </row>
    <row r="578" spans="1:65" s="130" customFormat="1" x14ac:dyDescent="0.2">
      <c r="B578" s="131"/>
      <c r="D578" s="123" t="s">
        <v>94</v>
      </c>
      <c r="E578" s="132" t="s">
        <v>10</v>
      </c>
      <c r="F578" s="133" t="s">
        <v>586</v>
      </c>
      <c r="H578" s="134">
        <v>40.872</v>
      </c>
      <c r="I578" s="135"/>
      <c r="L578" s="131"/>
      <c r="M578" s="136"/>
      <c r="N578" s="137"/>
      <c r="O578" s="137"/>
      <c r="P578" s="137"/>
      <c r="Q578" s="137"/>
      <c r="R578" s="137"/>
      <c r="S578" s="137"/>
      <c r="T578" s="138"/>
      <c r="AT578" s="132" t="s">
        <v>94</v>
      </c>
      <c r="AU578" s="132" t="s">
        <v>2</v>
      </c>
      <c r="AV578" s="130" t="s">
        <v>2</v>
      </c>
      <c r="AW578" s="130" t="s">
        <v>96</v>
      </c>
      <c r="AX578" s="130" t="s">
        <v>84</v>
      </c>
      <c r="AY578" s="132" t="s">
        <v>85</v>
      </c>
    </row>
    <row r="579" spans="1:65" s="158" customFormat="1" x14ac:dyDescent="0.2">
      <c r="B579" s="159"/>
      <c r="D579" s="123" t="s">
        <v>94</v>
      </c>
      <c r="E579" s="160" t="s">
        <v>10</v>
      </c>
      <c r="F579" s="161" t="s">
        <v>372</v>
      </c>
      <c r="H579" s="162">
        <v>1934.3589999999999</v>
      </c>
      <c r="I579" s="163"/>
      <c r="L579" s="159"/>
      <c r="M579" s="164"/>
      <c r="N579" s="165"/>
      <c r="O579" s="165"/>
      <c r="P579" s="165"/>
      <c r="Q579" s="165"/>
      <c r="R579" s="165"/>
      <c r="S579" s="165"/>
      <c r="T579" s="166"/>
      <c r="AT579" s="160" t="s">
        <v>94</v>
      </c>
      <c r="AU579" s="160" t="s">
        <v>2</v>
      </c>
      <c r="AV579" s="158" t="s">
        <v>105</v>
      </c>
      <c r="AW579" s="158" t="s">
        <v>96</v>
      </c>
      <c r="AX579" s="158" t="s">
        <v>84</v>
      </c>
      <c r="AY579" s="160" t="s">
        <v>85</v>
      </c>
    </row>
    <row r="580" spans="1:65" s="121" customFormat="1" x14ac:dyDescent="0.2">
      <c r="B580" s="122"/>
      <c r="D580" s="123" t="s">
        <v>94</v>
      </c>
      <c r="E580" s="124" t="s">
        <v>10</v>
      </c>
      <c r="F580" s="125" t="s">
        <v>564</v>
      </c>
      <c r="H580" s="124" t="s">
        <v>10</v>
      </c>
      <c r="I580" s="126"/>
      <c r="L580" s="122"/>
      <c r="M580" s="127"/>
      <c r="N580" s="128"/>
      <c r="O580" s="128"/>
      <c r="P580" s="128"/>
      <c r="Q580" s="128"/>
      <c r="R580" s="128"/>
      <c r="S580" s="128"/>
      <c r="T580" s="129"/>
      <c r="AT580" s="124" t="s">
        <v>94</v>
      </c>
      <c r="AU580" s="124" t="s">
        <v>2</v>
      </c>
      <c r="AV580" s="121" t="s">
        <v>83</v>
      </c>
      <c r="AW580" s="121" t="s">
        <v>96</v>
      </c>
      <c r="AX580" s="121" t="s">
        <v>84</v>
      </c>
      <c r="AY580" s="124" t="s">
        <v>85</v>
      </c>
    </row>
    <row r="581" spans="1:65" s="130" customFormat="1" x14ac:dyDescent="0.2">
      <c r="B581" s="131"/>
      <c r="D581" s="123" t="s">
        <v>94</v>
      </c>
      <c r="E581" s="132" t="s">
        <v>10</v>
      </c>
      <c r="F581" s="133" t="s">
        <v>588</v>
      </c>
      <c r="H581" s="134">
        <v>2054.5970000000002</v>
      </c>
      <c r="I581" s="135"/>
      <c r="L581" s="131"/>
      <c r="M581" s="136"/>
      <c r="N581" s="137"/>
      <c r="O581" s="137"/>
      <c r="P581" s="137"/>
      <c r="Q581" s="137"/>
      <c r="R581" s="137"/>
      <c r="S581" s="137"/>
      <c r="T581" s="138"/>
      <c r="AT581" s="132" t="s">
        <v>94</v>
      </c>
      <c r="AU581" s="132" t="s">
        <v>2</v>
      </c>
      <c r="AV581" s="130" t="s">
        <v>2</v>
      </c>
      <c r="AW581" s="130" t="s">
        <v>96</v>
      </c>
      <c r="AX581" s="130" t="s">
        <v>84</v>
      </c>
      <c r="AY581" s="132" t="s">
        <v>85</v>
      </c>
    </row>
    <row r="582" spans="1:65" s="158" customFormat="1" x14ac:dyDescent="0.2">
      <c r="B582" s="159"/>
      <c r="D582" s="123" t="s">
        <v>94</v>
      </c>
      <c r="E582" s="160" t="s">
        <v>10</v>
      </c>
      <c r="F582" s="161" t="s">
        <v>372</v>
      </c>
      <c r="H582" s="162">
        <v>2054.5970000000002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0" t="s">
        <v>94</v>
      </c>
      <c r="AU582" s="160" t="s">
        <v>2</v>
      </c>
      <c r="AV582" s="158" t="s">
        <v>105</v>
      </c>
      <c r="AW582" s="158" t="s">
        <v>96</v>
      </c>
      <c r="AX582" s="158" t="s">
        <v>84</v>
      </c>
      <c r="AY582" s="160" t="s">
        <v>85</v>
      </c>
    </row>
    <row r="583" spans="1:65" s="139" customFormat="1" x14ac:dyDescent="0.2">
      <c r="B583" s="140"/>
      <c r="D583" s="123" t="s">
        <v>94</v>
      </c>
      <c r="E583" s="141" t="s">
        <v>10</v>
      </c>
      <c r="F583" s="142" t="s">
        <v>100</v>
      </c>
      <c r="H583" s="143">
        <v>3988.9560000000001</v>
      </c>
      <c r="I583" s="144"/>
      <c r="L583" s="140"/>
      <c r="M583" s="145"/>
      <c r="N583" s="146"/>
      <c r="O583" s="146"/>
      <c r="P583" s="146"/>
      <c r="Q583" s="146"/>
      <c r="R583" s="146"/>
      <c r="S583" s="146"/>
      <c r="T583" s="147"/>
      <c r="AT583" s="141" t="s">
        <v>94</v>
      </c>
      <c r="AU583" s="141" t="s">
        <v>2</v>
      </c>
      <c r="AV583" s="139" t="s">
        <v>92</v>
      </c>
      <c r="AW583" s="139" t="s">
        <v>96</v>
      </c>
      <c r="AX583" s="139" t="s">
        <v>83</v>
      </c>
      <c r="AY583" s="141" t="s">
        <v>85</v>
      </c>
    </row>
    <row r="584" spans="1:65" s="14" customFormat="1" ht="32.450000000000003" customHeight="1" x14ac:dyDescent="0.2">
      <c r="A584" s="10"/>
      <c r="B584" s="106"/>
      <c r="C584" s="107" t="s">
        <v>604</v>
      </c>
      <c r="D584" s="107" t="s">
        <v>87</v>
      </c>
      <c r="E584" s="108" t="s">
        <v>605</v>
      </c>
      <c r="F584" s="109" t="s">
        <v>606</v>
      </c>
      <c r="G584" s="110" t="s">
        <v>137</v>
      </c>
      <c r="H584" s="111">
        <v>3988.9560000000001</v>
      </c>
      <c r="I584" s="112"/>
      <c r="J584" s="113">
        <f>ROUND(I584*H584,2)</f>
        <v>0</v>
      </c>
      <c r="K584" s="109" t="s">
        <v>91</v>
      </c>
      <c r="L584" s="11"/>
      <c r="M584" s="114" t="s">
        <v>10</v>
      </c>
      <c r="N584" s="115" t="s">
        <v>27</v>
      </c>
      <c r="O584" s="116"/>
      <c r="P584" s="117">
        <f>O584*H584</f>
        <v>0</v>
      </c>
      <c r="Q584" s="117">
        <v>0</v>
      </c>
      <c r="R584" s="117">
        <f>Q584*H584</f>
        <v>0</v>
      </c>
      <c r="S584" s="117">
        <v>0</v>
      </c>
      <c r="T584" s="118">
        <f>S584*H584</f>
        <v>0</v>
      </c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R584" s="119" t="s">
        <v>92</v>
      </c>
      <c r="AT584" s="119" t="s">
        <v>87</v>
      </c>
      <c r="AU584" s="119" t="s">
        <v>2</v>
      </c>
      <c r="AY584" s="2" t="s">
        <v>85</v>
      </c>
      <c r="BE584" s="120">
        <f>IF(N584="základní",J584,0)</f>
        <v>0</v>
      </c>
      <c r="BF584" s="120">
        <f>IF(N584="snížená",J584,0)</f>
        <v>0</v>
      </c>
      <c r="BG584" s="120">
        <f>IF(N584="zákl. přenesená",J584,0)</f>
        <v>0</v>
      </c>
      <c r="BH584" s="120">
        <f>IF(N584="sníž. přenesená",J584,0)</f>
        <v>0</v>
      </c>
      <c r="BI584" s="120">
        <f>IF(N584="nulová",J584,0)</f>
        <v>0</v>
      </c>
      <c r="BJ584" s="2" t="s">
        <v>83</v>
      </c>
      <c r="BK584" s="120">
        <f>ROUND(I584*H584,2)</f>
        <v>0</v>
      </c>
      <c r="BL584" s="2" t="s">
        <v>92</v>
      </c>
      <c r="BM584" s="119" t="s">
        <v>607</v>
      </c>
    </row>
    <row r="585" spans="1:65" s="14" customFormat="1" ht="86.45" customHeight="1" x14ac:dyDescent="0.2">
      <c r="A585" s="10"/>
      <c r="B585" s="106"/>
      <c r="C585" s="107" t="s">
        <v>608</v>
      </c>
      <c r="D585" s="107" t="s">
        <v>87</v>
      </c>
      <c r="E585" s="108" t="s">
        <v>609</v>
      </c>
      <c r="F585" s="109" t="s">
        <v>610</v>
      </c>
      <c r="G585" s="110" t="s">
        <v>113</v>
      </c>
      <c r="H585" s="111">
        <v>168.06299999999999</v>
      </c>
      <c r="I585" s="112"/>
      <c r="J585" s="113">
        <f>ROUND(I585*H585,2)</f>
        <v>0</v>
      </c>
      <c r="K585" s="109" t="s">
        <v>91</v>
      </c>
      <c r="L585" s="11"/>
      <c r="M585" s="114" t="s">
        <v>10</v>
      </c>
      <c r="N585" s="115" t="s">
        <v>27</v>
      </c>
      <c r="O585" s="116"/>
      <c r="P585" s="117">
        <f>O585*H585</f>
        <v>0</v>
      </c>
      <c r="Q585" s="117">
        <v>1.0551600000000001</v>
      </c>
      <c r="R585" s="117">
        <f>Q585*H585</f>
        <v>177.33335507999999</v>
      </c>
      <c r="S585" s="117">
        <v>0</v>
      </c>
      <c r="T585" s="118">
        <f>S585*H585</f>
        <v>0</v>
      </c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R585" s="119" t="s">
        <v>92</v>
      </c>
      <c r="AT585" s="119" t="s">
        <v>87</v>
      </c>
      <c r="AU585" s="119" t="s">
        <v>2</v>
      </c>
      <c r="AY585" s="2" t="s">
        <v>85</v>
      </c>
      <c r="BE585" s="120">
        <f>IF(N585="základní",J585,0)</f>
        <v>0</v>
      </c>
      <c r="BF585" s="120">
        <f>IF(N585="snížená",J585,0)</f>
        <v>0</v>
      </c>
      <c r="BG585" s="120">
        <f>IF(N585="zákl. přenesená",J585,0)</f>
        <v>0</v>
      </c>
      <c r="BH585" s="120">
        <f>IF(N585="sníž. přenesená",J585,0)</f>
        <v>0</v>
      </c>
      <c r="BI585" s="120">
        <f>IF(N585="nulová",J585,0)</f>
        <v>0</v>
      </c>
      <c r="BJ585" s="2" t="s">
        <v>83</v>
      </c>
      <c r="BK585" s="120">
        <f>ROUND(I585*H585,2)</f>
        <v>0</v>
      </c>
      <c r="BL585" s="2" t="s">
        <v>92</v>
      </c>
      <c r="BM585" s="119" t="s">
        <v>611</v>
      </c>
    </row>
    <row r="586" spans="1:65" s="130" customFormat="1" x14ac:dyDescent="0.2">
      <c r="B586" s="131"/>
      <c r="D586" s="123" t="s">
        <v>94</v>
      </c>
      <c r="E586" s="132" t="s">
        <v>10</v>
      </c>
      <c r="F586" s="133" t="s">
        <v>612</v>
      </c>
      <c r="H586" s="134">
        <v>73.247</v>
      </c>
      <c r="I586" s="135"/>
      <c r="L586" s="131"/>
      <c r="M586" s="136"/>
      <c r="N586" s="137"/>
      <c r="O586" s="137"/>
      <c r="P586" s="137"/>
      <c r="Q586" s="137"/>
      <c r="R586" s="137"/>
      <c r="S586" s="137"/>
      <c r="T586" s="138"/>
      <c r="AT586" s="132" t="s">
        <v>94</v>
      </c>
      <c r="AU586" s="132" t="s">
        <v>2</v>
      </c>
      <c r="AV586" s="130" t="s">
        <v>2</v>
      </c>
      <c r="AW586" s="130" t="s">
        <v>96</v>
      </c>
      <c r="AX586" s="130" t="s">
        <v>84</v>
      </c>
      <c r="AY586" s="132" t="s">
        <v>85</v>
      </c>
    </row>
    <row r="587" spans="1:65" s="130" customFormat="1" x14ac:dyDescent="0.2">
      <c r="B587" s="131"/>
      <c r="D587" s="123" t="s">
        <v>94</v>
      </c>
      <c r="E587" s="132" t="s">
        <v>10</v>
      </c>
      <c r="F587" s="133" t="s">
        <v>613</v>
      </c>
      <c r="H587" s="134">
        <v>10.252000000000001</v>
      </c>
      <c r="I587" s="135"/>
      <c r="L587" s="131"/>
      <c r="M587" s="136"/>
      <c r="N587" s="137"/>
      <c r="O587" s="137"/>
      <c r="P587" s="137"/>
      <c r="Q587" s="137"/>
      <c r="R587" s="137"/>
      <c r="S587" s="137"/>
      <c r="T587" s="138"/>
      <c r="AT587" s="132" t="s">
        <v>94</v>
      </c>
      <c r="AU587" s="132" t="s">
        <v>2</v>
      </c>
      <c r="AV587" s="130" t="s">
        <v>2</v>
      </c>
      <c r="AW587" s="130" t="s">
        <v>96</v>
      </c>
      <c r="AX587" s="130" t="s">
        <v>84</v>
      </c>
      <c r="AY587" s="132" t="s">
        <v>85</v>
      </c>
    </row>
    <row r="588" spans="1:65" s="130" customFormat="1" x14ac:dyDescent="0.2">
      <c r="B588" s="131"/>
      <c r="D588" s="123" t="s">
        <v>94</v>
      </c>
      <c r="E588" s="132" t="s">
        <v>10</v>
      </c>
      <c r="F588" s="133" t="s">
        <v>614</v>
      </c>
      <c r="H588" s="134">
        <v>73.031000000000006</v>
      </c>
      <c r="I588" s="135"/>
      <c r="L588" s="131"/>
      <c r="M588" s="136"/>
      <c r="N588" s="137"/>
      <c r="O588" s="137"/>
      <c r="P588" s="137"/>
      <c r="Q588" s="137"/>
      <c r="R588" s="137"/>
      <c r="S588" s="137"/>
      <c r="T588" s="138"/>
      <c r="AT588" s="132" t="s">
        <v>94</v>
      </c>
      <c r="AU588" s="132" t="s">
        <v>2</v>
      </c>
      <c r="AV588" s="130" t="s">
        <v>2</v>
      </c>
      <c r="AW588" s="130" t="s">
        <v>96</v>
      </c>
      <c r="AX588" s="130" t="s">
        <v>84</v>
      </c>
      <c r="AY588" s="132" t="s">
        <v>85</v>
      </c>
    </row>
    <row r="589" spans="1:65" s="130" customFormat="1" x14ac:dyDescent="0.2">
      <c r="B589" s="131"/>
      <c r="D589" s="123" t="s">
        <v>94</v>
      </c>
      <c r="E589" s="132" t="s">
        <v>10</v>
      </c>
      <c r="F589" s="133" t="s">
        <v>615</v>
      </c>
      <c r="H589" s="134">
        <v>11.532999999999999</v>
      </c>
      <c r="I589" s="135"/>
      <c r="L589" s="131"/>
      <c r="M589" s="136"/>
      <c r="N589" s="137"/>
      <c r="O589" s="137"/>
      <c r="P589" s="137"/>
      <c r="Q589" s="137"/>
      <c r="R589" s="137"/>
      <c r="S589" s="137"/>
      <c r="T589" s="138"/>
      <c r="AT589" s="132" t="s">
        <v>94</v>
      </c>
      <c r="AU589" s="132" t="s">
        <v>2</v>
      </c>
      <c r="AV589" s="130" t="s">
        <v>2</v>
      </c>
      <c r="AW589" s="130" t="s">
        <v>96</v>
      </c>
      <c r="AX589" s="130" t="s">
        <v>84</v>
      </c>
      <c r="AY589" s="132" t="s">
        <v>85</v>
      </c>
    </row>
    <row r="590" spans="1:65" s="139" customFormat="1" x14ac:dyDescent="0.2">
      <c r="B590" s="140"/>
      <c r="D590" s="123" t="s">
        <v>94</v>
      </c>
      <c r="E590" s="141" t="s">
        <v>10</v>
      </c>
      <c r="F590" s="142" t="s">
        <v>100</v>
      </c>
      <c r="H590" s="143">
        <v>168.06299999999999</v>
      </c>
      <c r="I590" s="144"/>
      <c r="L590" s="140"/>
      <c r="M590" s="145"/>
      <c r="N590" s="146"/>
      <c r="O590" s="146"/>
      <c r="P590" s="146"/>
      <c r="Q590" s="146"/>
      <c r="R590" s="146"/>
      <c r="S590" s="146"/>
      <c r="T590" s="147"/>
      <c r="AT590" s="141" t="s">
        <v>94</v>
      </c>
      <c r="AU590" s="141" t="s">
        <v>2</v>
      </c>
      <c r="AV590" s="139" t="s">
        <v>92</v>
      </c>
      <c r="AW590" s="139" t="s">
        <v>96</v>
      </c>
      <c r="AX590" s="139" t="s">
        <v>83</v>
      </c>
      <c r="AY590" s="141" t="s">
        <v>85</v>
      </c>
    </row>
    <row r="591" spans="1:65" s="14" customFormat="1" ht="32.450000000000003" customHeight="1" x14ac:dyDescent="0.2">
      <c r="A591" s="10"/>
      <c r="B591" s="106"/>
      <c r="C591" s="107" t="s">
        <v>616</v>
      </c>
      <c r="D591" s="107" t="s">
        <v>87</v>
      </c>
      <c r="E591" s="108" t="s">
        <v>617</v>
      </c>
      <c r="F591" s="109" t="s">
        <v>618</v>
      </c>
      <c r="G591" s="110" t="s">
        <v>90</v>
      </c>
      <c r="H591" s="111">
        <v>2.226</v>
      </c>
      <c r="I591" s="112"/>
      <c r="J591" s="113">
        <f>ROUND(I591*H591,2)</f>
        <v>0</v>
      </c>
      <c r="K591" s="109" t="s">
        <v>91</v>
      </c>
      <c r="L591" s="11"/>
      <c r="M591" s="114" t="s">
        <v>10</v>
      </c>
      <c r="N591" s="115" t="s">
        <v>27</v>
      </c>
      <c r="O591" s="116"/>
      <c r="P591" s="117">
        <f>O591*H591</f>
        <v>0</v>
      </c>
      <c r="Q591" s="117">
        <v>2.4533700000000001</v>
      </c>
      <c r="R591" s="117">
        <f>Q591*H591</f>
        <v>5.4612016199999998</v>
      </c>
      <c r="S591" s="117">
        <v>0</v>
      </c>
      <c r="T591" s="118">
        <f>S591*H591</f>
        <v>0</v>
      </c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R591" s="119" t="s">
        <v>92</v>
      </c>
      <c r="AT591" s="119" t="s">
        <v>87</v>
      </c>
      <c r="AU591" s="119" t="s">
        <v>2</v>
      </c>
      <c r="AY591" s="2" t="s">
        <v>85</v>
      </c>
      <c r="BE591" s="120">
        <f>IF(N591="základní",J591,0)</f>
        <v>0</v>
      </c>
      <c r="BF591" s="120">
        <f>IF(N591="snížená",J591,0)</f>
        <v>0</v>
      </c>
      <c r="BG591" s="120">
        <f>IF(N591="zákl. přenesená",J591,0)</f>
        <v>0</v>
      </c>
      <c r="BH591" s="120">
        <f>IF(N591="sníž. přenesená",J591,0)</f>
        <v>0</v>
      </c>
      <c r="BI591" s="120">
        <f>IF(N591="nulová",J591,0)</f>
        <v>0</v>
      </c>
      <c r="BJ591" s="2" t="s">
        <v>83</v>
      </c>
      <c r="BK591" s="120">
        <f>ROUND(I591*H591,2)</f>
        <v>0</v>
      </c>
      <c r="BL591" s="2" t="s">
        <v>92</v>
      </c>
      <c r="BM591" s="119" t="s">
        <v>619</v>
      </c>
    </row>
    <row r="592" spans="1:65" s="121" customFormat="1" x14ac:dyDescent="0.2">
      <c r="B592" s="122"/>
      <c r="D592" s="123" t="s">
        <v>94</v>
      </c>
      <c r="E592" s="124" t="s">
        <v>10</v>
      </c>
      <c r="F592" s="125" t="s">
        <v>333</v>
      </c>
      <c r="H592" s="124" t="s">
        <v>10</v>
      </c>
      <c r="I592" s="126"/>
      <c r="L592" s="122"/>
      <c r="M592" s="127"/>
      <c r="N592" s="128"/>
      <c r="O592" s="128"/>
      <c r="P592" s="128"/>
      <c r="Q592" s="128"/>
      <c r="R592" s="128"/>
      <c r="S592" s="128"/>
      <c r="T592" s="129"/>
      <c r="AT592" s="124" t="s">
        <v>94</v>
      </c>
      <c r="AU592" s="124" t="s">
        <v>2</v>
      </c>
      <c r="AV592" s="121" t="s">
        <v>83</v>
      </c>
      <c r="AW592" s="121" t="s">
        <v>96</v>
      </c>
      <c r="AX592" s="121" t="s">
        <v>84</v>
      </c>
      <c r="AY592" s="124" t="s">
        <v>85</v>
      </c>
    </row>
    <row r="593" spans="1:65" s="121" customFormat="1" x14ac:dyDescent="0.2">
      <c r="B593" s="122"/>
      <c r="D593" s="123" t="s">
        <v>94</v>
      </c>
      <c r="E593" s="124" t="s">
        <v>10</v>
      </c>
      <c r="F593" s="125" t="s">
        <v>620</v>
      </c>
      <c r="H593" s="124" t="s">
        <v>10</v>
      </c>
      <c r="I593" s="126"/>
      <c r="L593" s="122"/>
      <c r="M593" s="127"/>
      <c r="N593" s="128"/>
      <c r="O593" s="128"/>
      <c r="P593" s="128"/>
      <c r="Q593" s="128"/>
      <c r="R593" s="128"/>
      <c r="S593" s="128"/>
      <c r="T593" s="129"/>
      <c r="AT593" s="124" t="s">
        <v>94</v>
      </c>
      <c r="AU593" s="124" t="s">
        <v>2</v>
      </c>
      <c r="AV593" s="121" t="s">
        <v>83</v>
      </c>
      <c r="AW593" s="121" t="s">
        <v>96</v>
      </c>
      <c r="AX593" s="121" t="s">
        <v>84</v>
      </c>
      <c r="AY593" s="124" t="s">
        <v>85</v>
      </c>
    </row>
    <row r="594" spans="1:65" s="130" customFormat="1" x14ac:dyDescent="0.2">
      <c r="B594" s="131"/>
      <c r="D594" s="123" t="s">
        <v>94</v>
      </c>
      <c r="E594" s="132" t="s">
        <v>10</v>
      </c>
      <c r="F594" s="133" t="s">
        <v>621</v>
      </c>
      <c r="H594" s="134">
        <v>1.05</v>
      </c>
      <c r="I594" s="135"/>
      <c r="L594" s="131"/>
      <c r="M594" s="136"/>
      <c r="N594" s="137"/>
      <c r="O594" s="137"/>
      <c r="P594" s="137"/>
      <c r="Q594" s="137"/>
      <c r="R594" s="137"/>
      <c r="S594" s="137"/>
      <c r="T594" s="138"/>
      <c r="AT594" s="132" t="s">
        <v>94</v>
      </c>
      <c r="AU594" s="132" t="s">
        <v>2</v>
      </c>
      <c r="AV594" s="130" t="s">
        <v>2</v>
      </c>
      <c r="AW594" s="130" t="s">
        <v>96</v>
      </c>
      <c r="AX594" s="130" t="s">
        <v>84</v>
      </c>
      <c r="AY594" s="132" t="s">
        <v>85</v>
      </c>
    </row>
    <row r="595" spans="1:65" s="130" customFormat="1" x14ac:dyDescent="0.2">
      <c r="B595" s="131"/>
      <c r="D595" s="123" t="s">
        <v>94</v>
      </c>
      <c r="E595" s="132" t="s">
        <v>10</v>
      </c>
      <c r="F595" s="133" t="s">
        <v>622</v>
      </c>
      <c r="H595" s="134">
        <v>1.1759999999999999</v>
      </c>
      <c r="I595" s="135"/>
      <c r="L595" s="131"/>
      <c r="M595" s="136"/>
      <c r="N595" s="137"/>
      <c r="O595" s="137"/>
      <c r="P595" s="137"/>
      <c r="Q595" s="137"/>
      <c r="R595" s="137"/>
      <c r="S595" s="137"/>
      <c r="T595" s="138"/>
      <c r="AT595" s="132" t="s">
        <v>94</v>
      </c>
      <c r="AU595" s="132" t="s">
        <v>2</v>
      </c>
      <c r="AV595" s="130" t="s">
        <v>2</v>
      </c>
      <c r="AW595" s="130" t="s">
        <v>96</v>
      </c>
      <c r="AX595" s="130" t="s">
        <v>84</v>
      </c>
      <c r="AY595" s="132" t="s">
        <v>85</v>
      </c>
    </row>
    <row r="596" spans="1:65" s="139" customFormat="1" x14ac:dyDescent="0.2">
      <c r="B596" s="140"/>
      <c r="D596" s="123" t="s">
        <v>94</v>
      </c>
      <c r="E596" s="141" t="s">
        <v>10</v>
      </c>
      <c r="F596" s="142" t="s">
        <v>100</v>
      </c>
      <c r="H596" s="143">
        <v>2.226</v>
      </c>
      <c r="I596" s="144"/>
      <c r="L596" s="140"/>
      <c r="M596" s="145"/>
      <c r="N596" s="146"/>
      <c r="O596" s="146"/>
      <c r="P596" s="146"/>
      <c r="Q596" s="146"/>
      <c r="R596" s="146"/>
      <c r="S596" s="146"/>
      <c r="T596" s="147"/>
      <c r="AT596" s="141" t="s">
        <v>94</v>
      </c>
      <c r="AU596" s="141" t="s">
        <v>2</v>
      </c>
      <c r="AV596" s="139" t="s">
        <v>92</v>
      </c>
      <c r="AW596" s="139" t="s">
        <v>96</v>
      </c>
      <c r="AX596" s="139" t="s">
        <v>83</v>
      </c>
      <c r="AY596" s="141" t="s">
        <v>85</v>
      </c>
    </row>
    <row r="597" spans="1:65" s="14" customFormat="1" ht="32.450000000000003" customHeight="1" x14ac:dyDescent="0.2">
      <c r="A597" s="10"/>
      <c r="B597" s="106"/>
      <c r="C597" s="107" t="s">
        <v>623</v>
      </c>
      <c r="D597" s="107" t="s">
        <v>87</v>
      </c>
      <c r="E597" s="108" t="s">
        <v>624</v>
      </c>
      <c r="F597" s="109" t="s">
        <v>625</v>
      </c>
      <c r="G597" s="110" t="s">
        <v>113</v>
      </c>
      <c r="H597" s="111">
        <v>0.60099999999999998</v>
      </c>
      <c r="I597" s="112"/>
      <c r="J597" s="113">
        <f>ROUND(I597*H597,2)</f>
        <v>0</v>
      </c>
      <c r="K597" s="109" t="s">
        <v>91</v>
      </c>
      <c r="L597" s="11"/>
      <c r="M597" s="114" t="s">
        <v>10</v>
      </c>
      <c r="N597" s="115" t="s">
        <v>27</v>
      </c>
      <c r="O597" s="116"/>
      <c r="P597" s="117">
        <f>O597*H597</f>
        <v>0</v>
      </c>
      <c r="Q597" s="117">
        <v>1.04887</v>
      </c>
      <c r="R597" s="117">
        <f>Q597*H597</f>
        <v>0.63037086999999992</v>
      </c>
      <c r="S597" s="117">
        <v>0</v>
      </c>
      <c r="T597" s="118">
        <f>S597*H597</f>
        <v>0</v>
      </c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R597" s="119" t="s">
        <v>92</v>
      </c>
      <c r="AT597" s="119" t="s">
        <v>87</v>
      </c>
      <c r="AU597" s="119" t="s">
        <v>2</v>
      </c>
      <c r="AY597" s="2" t="s">
        <v>85</v>
      </c>
      <c r="BE597" s="120">
        <f>IF(N597="základní",J597,0)</f>
        <v>0</v>
      </c>
      <c r="BF597" s="120">
        <f>IF(N597="snížená",J597,0)</f>
        <v>0</v>
      </c>
      <c r="BG597" s="120">
        <f>IF(N597="zákl. přenesená",J597,0)</f>
        <v>0</v>
      </c>
      <c r="BH597" s="120">
        <f>IF(N597="sníž. přenesená",J597,0)</f>
        <v>0</v>
      </c>
      <c r="BI597" s="120">
        <f>IF(N597="nulová",J597,0)</f>
        <v>0</v>
      </c>
      <c r="BJ597" s="2" t="s">
        <v>83</v>
      </c>
      <c r="BK597" s="120">
        <f>ROUND(I597*H597,2)</f>
        <v>0</v>
      </c>
      <c r="BL597" s="2" t="s">
        <v>92</v>
      </c>
      <c r="BM597" s="119" t="s">
        <v>626</v>
      </c>
    </row>
    <row r="598" spans="1:65" s="130" customFormat="1" x14ac:dyDescent="0.2">
      <c r="B598" s="131"/>
      <c r="D598" s="123" t="s">
        <v>94</v>
      </c>
      <c r="E598" s="132" t="s">
        <v>10</v>
      </c>
      <c r="F598" s="133" t="s">
        <v>627</v>
      </c>
      <c r="H598" s="134">
        <v>0.60099999999999998</v>
      </c>
      <c r="I598" s="135"/>
      <c r="L598" s="131"/>
      <c r="M598" s="136"/>
      <c r="N598" s="137"/>
      <c r="O598" s="137"/>
      <c r="P598" s="137"/>
      <c r="Q598" s="137"/>
      <c r="R598" s="137"/>
      <c r="S598" s="137"/>
      <c r="T598" s="138"/>
      <c r="AT598" s="132" t="s">
        <v>94</v>
      </c>
      <c r="AU598" s="132" t="s">
        <v>2</v>
      </c>
      <c r="AV598" s="130" t="s">
        <v>2</v>
      </c>
      <c r="AW598" s="130" t="s">
        <v>96</v>
      </c>
      <c r="AX598" s="130" t="s">
        <v>83</v>
      </c>
      <c r="AY598" s="132" t="s">
        <v>85</v>
      </c>
    </row>
    <row r="599" spans="1:65" s="14" customFormat="1" ht="32.450000000000003" customHeight="1" x14ac:dyDescent="0.2">
      <c r="A599" s="10"/>
      <c r="B599" s="106"/>
      <c r="C599" s="107" t="s">
        <v>628</v>
      </c>
      <c r="D599" s="107" t="s">
        <v>87</v>
      </c>
      <c r="E599" s="108" t="s">
        <v>629</v>
      </c>
      <c r="F599" s="109" t="s">
        <v>630</v>
      </c>
      <c r="G599" s="110" t="s">
        <v>137</v>
      </c>
      <c r="H599" s="111">
        <v>14.84</v>
      </c>
      <c r="I599" s="112"/>
      <c r="J599" s="113">
        <f>ROUND(I599*H599,2)</f>
        <v>0</v>
      </c>
      <c r="K599" s="109" t="s">
        <v>91</v>
      </c>
      <c r="L599" s="11"/>
      <c r="M599" s="114" t="s">
        <v>10</v>
      </c>
      <c r="N599" s="115" t="s">
        <v>27</v>
      </c>
      <c r="O599" s="116"/>
      <c r="P599" s="117">
        <f>O599*H599</f>
        <v>0</v>
      </c>
      <c r="Q599" s="117">
        <v>8.7399999999999995E-3</v>
      </c>
      <c r="R599" s="117">
        <f>Q599*H599</f>
        <v>0.1297016</v>
      </c>
      <c r="S599" s="117">
        <v>0</v>
      </c>
      <c r="T599" s="118">
        <f>S599*H599</f>
        <v>0</v>
      </c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R599" s="119" t="s">
        <v>92</v>
      </c>
      <c r="AT599" s="119" t="s">
        <v>87</v>
      </c>
      <c r="AU599" s="119" t="s">
        <v>2</v>
      </c>
      <c r="AY599" s="2" t="s">
        <v>85</v>
      </c>
      <c r="BE599" s="120">
        <f>IF(N599="základní",J599,0)</f>
        <v>0</v>
      </c>
      <c r="BF599" s="120">
        <f>IF(N599="snížená",J599,0)</f>
        <v>0</v>
      </c>
      <c r="BG599" s="120">
        <f>IF(N599="zákl. přenesená",J599,0)</f>
        <v>0</v>
      </c>
      <c r="BH599" s="120">
        <f>IF(N599="sníž. přenesená",J599,0)</f>
        <v>0</v>
      </c>
      <c r="BI599" s="120">
        <f>IF(N599="nulová",J599,0)</f>
        <v>0</v>
      </c>
      <c r="BJ599" s="2" t="s">
        <v>83</v>
      </c>
      <c r="BK599" s="120">
        <f>ROUND(I599*H599,2)</f>
        <v>0</v>
      </c>
      <c r="BL599" s="2" t="s">
        <v>92</v>
      </c>
      <c r="BM599" s="119" t="s">
        <v>631</v>
      </c>
    </row>
    <row r="600" spans="1:65" s="130" customFormat="1" x14ac:dyDescent="0.2">
      <c r="B600" s="131"/>
      <c r="D600" s="123" t="s">
        <v>94</v>
      </c>
      <c r="E600" s="132" t="s">
        <v>10</v>
      </c>
      <c r="F600" s="133" t="s">
        <v>632</v>
      </c>
      <c r="H600" s="134">
        <v>6.9969999999999999</v>
      </c>
      <c r="I600" s="135"/>
      <c r="L600" s="131"/>
      <c r="M600" s="136"/>
      <c r="N600" s="137"/>
      <c r="O600" s="137"/>
      <c r="P600" s="137"/>
      <c r="Q600" s="137"/>
      <c r="R600" s="137"/>
      <c r="S600" s="137"/>
      <c r="T600" s="138"/>
      <c r="AT600" s="132" t="s">
        <v>94</v>
      </c>
      <c r="AU600" s="132" t="s">
        <v>2</v>
      </c>
      <c r="AV600" s="130" t="s">
        <v>2</v>
      </c>
      <c r="AW600" s="130" t="s">
        <v>96</v>
      </c>
      <c r="AX600" s="130" t="s">
        <v>84</v>
      </c>
      <c r="AY600" s="132" t="s">
        <v>85</v>
      </c>
    </row>
    <row r="601" spans="1:65" s="130" customFormat="1" x14ac:dyDescent="0.2">
      <c r="B601" s="131"/>
      <c r="D601" s="123" t="s">
        <v>94</v>
      </c>
      <c r="E601" s="132" t="s">
        <v>10</v>
      </c>
      <c r="F601" s="133" t="s">
        <v>633</v>
      </c>
      <c r="H601" s="134">
        <v>7.843</v>
      </c>
      <c r="I601" s="135"/>
      <c r="L601" s="131"/>
      <c r="M601" s="136"/>
      <c r="N601" s="137"/>
      <c r="O601" s="137"/>
      <c r="P601" s="137"/>
      <c r="Q601" s="137"/>
      <c r="R601" s="137"/>
      <c r="S601" s="137"/>
      <c r="T601" s="138"/>
      <c r="AT601" s="132" t="s">
        <v>94</v>
      </c>
      <c r="AU601" s="132" t="s">
        <v>2</v>
      </c>
      <c r="AV601" s="130" t="s">
        <v>2</v>
      </c>
      <c r="AW601" s="130" t="s">
        <v>96</v>
      </c>
      <c r="AX601" s="130" t="s">
        <v>84</v>
      </c>
      <c r="AY601" s="132" t="s">
        <v>85</v>
      </c>
    </row>
    <row r="602" spans="1:65" s="139" customFormat="1" x14ac:dyDescent="0.2">
      <c r="B602" s="140"/>
      <c r="D602" s="123" t="s">
        <v>94</v>
      </c>
      <c r="E602" s="141" t="s">
        <v>10</v>
      </c>
      <c r="F602" s="142" t="s">
        <v>100</v>
      </c>
      <c r="H602" s="143">
        <v>14.84</v>
      </c>
      <c r="I602" s="144"/>
      <c r="L602" s="140"/>
      <c r="M602" s="145"/>
      <c r="N602" s="146"/>
      <c r="O602" s="146"/>
      <c r="P602" s="146"/>
      <c r="Q602" s="146"/>
      <c r="R602" s="146"/>
      <c r="S602" s="146"/>
      <c r="T602" s="147"/>
      <c r="AT602" s="141" t="s">
        <v>94</v>
      </c>
      <c r="AU602" s="141" t="s">
        <v>2</v>
      </c>
      <c r="AV602" s="139" t="s">
        <v>92</v>
      </c>
      <c r="AW602" s="139" t="s">
        <v>96</v>
      </c>
      <c r="AX602" s="139" t="s">
        <v>83</v>
      </c>
      <c r="AY602" s="141" t="s">
        <v>85</v>
      </c>
    </row>
    <row r="603" spans="1:65" s="14" customFormat="1" ht="32.450000000000003" customHeight="1" x14ac:dyDescent="0.2">
      <c r="A603" s="10"/>
      <c r="B603" s="106"/>
      <c r="C603" s="107" t="s">
        <v>634</v>
      </c>
      <c r="D603" s="107" t="s">
        <v>87</v>
      </c>
      <c r="E603" s="108" t="s">
        <v>635</v>
      </c>
      <c r="F603" s="109" t="s">
        <v>636</v>
      </c>
      <c r="G603" s="110" t="s">
        <v>137</v>
      </c>
      <c r="H603" s="111">
        <v>14.84</v>
      </c>
      <c r="I603" s="112"/>
      <c r="J603" s="113">
        <f>ROUND(I603*H603,2)</f>
        <v>0</v>
      </c>
      <c r="K603" s="109" t="s">
        <v>91</v>
      </c>
      <c r="L603" s="11"/>
      <c r="M603" s="114" t="s">
        <v>10</v>
      </c>
      <c r="N603" s="115" t="s">
        <v>27</v>
      </c>
      <c r="O603" s="116"/>
      <c r="P603" s="117">
        <f>O603*H603</f>
        <v>0</v>
      </c>
      <c r="Q603" s="117">
        <v>0</v>
      </c>
      <c r="R603" s="117">
        <f>Q603*H603</f>
        <v>0</v>
      </c>
      <c r="S603" s="117">
        <v>0</v>
      </c>
      <c r="T603" s="118">
        <f>S603*H603</f>
        <v>0</v>
      </c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R603" s="119" t="s">
        <v>92</v>
      </c>
      <c r="AT603" s="119" t="s">
        <v>87</v>
      </c>
      <c r="AU603" s="119" t="s">
        <v>2</v>
      </c>
      <c r="AY603" s="2" t="s">
        <v>85</v>
      </c>
      <c r="BE603" s="120">
        <f>IF(N603="základní",J603,0)</f>
        <v>0</v>
      </c>
      <c r="BF603" s="120">
        <f>IF(N603="snížená",J603,0)</f>
        <v>0</v>
      </c>
      <c r="BG603" s="120">
        <f>IF(N603="zákl. přenesená",J603,0)</f>
        <v>0</v>
      </c>
      <c r="BH603" s="120">
        <f>IF(N603="sníž. přenesená",J603,0)</f>
        <v>0</v>
      </c>
      <c r="BI603" s="120">
        <f>IF(N603="nulová",J603,0)</f>
        <v>0</v>
      </c>
      <c r="BJ603" s="2" t="s">
        <v>83</v>
      </c>
      <c r="BK603" s="120">
        <f>ROUND(I603*H603,2)</f>
        <v>0</v>
      </c>
      <c r="BL603" s="2" t="s">
        <v>92</v>
      </c>
      <c r="BM603" s="119" t="s">
        <v>637</v>
      </c>
    </row>
    <row r="604" spans="1:65" s="14" customFormat="1" ht="43.15" customHeight="1" x14ac:dyDescent="0.2">
      <c r="A604" s="10"/>
      <c r="B604" s="106"/>
      <c r="C604" s="107" t="s">
        <v>638</v>
      </c>
      <c r="D604" s="107" t="s">
        <v>87</v>
      </c>
      <c r="E604" s="108" t="s">
        <v>639</v>
      </c>
      <c r="F604" s="109" t="s">
        <v>640</v>
      </c>
      <c r="G604" s="110" t="s">
        <v>184</v>
      </c>
      <c r="H604" s="111">
        <v>43.14</v>
      </c>
      <c r="I604" s="112"/>
      <c r="J604" s="113">
        <f>ROUND(I604*H604,2)</f>
        <v>0</v>
      </c>
      <c r="K604" s="109" t="s">
        <v>91</v>
      </c>
      <c r="L604" s="11"/>
      <c r="M604" s="114" t="s">
        <v>10</v>
      </c>
      <c r="N604" s="115" t="s">
        <v>27</v>
      </c>
      <c r="O604" s="116"/>
      <c r="P604" s="117">
        <f>O604*H604</f>
        <v>0</v>
      </c>
      <c r="Q604" s="117">
        <v>0.11046</v>
      </c>
      <c r="R604" s="117">
        <f>Q604*H604</f>
        <v>4.7652444000000003</v>
      </c>
      <c r="S604" s="117">
        <v>0</v>
      </c>
      <c r="T604" s="118">
        <f>S604*H604</f>
        <v>0</v>
      </c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R604" s="119" t="s">
        <v>92</v>
      </c>
      <c r="AT604" s="119" t="s">
        <v>87</v>
      </c>
      <c r="AU604" s="119" t="s">
        <v>2</v>
      </c>
      <c r="AY604" s="2" t="s">
        <v>85</v>
      </c>
      <c r="BE604" s="120">
        <f>IF(N604="základní",J604,0)</f>
        <v>0</v>
      </c>
      <c r="BF604" s="120">
        <f>IF(N604="snížená",J604,0)</f>
        <v>0</v>
      </c>
      <c r="BG604" s="120">
        <f>IF(N604="zákl. přenesená",J604,0)</f>
        <v>0</v>
      </c>
      <c r="BH604" s="120">
        <f>IF(N604="sníž. přenesená",J604,0)</f>
        <v>0</v>
      </c>
      <c r="BI604" s="120">
        <f>IF(N604="nulová",J604,0)</f>
        <v>0</v>
      </c>
      <c r="BJ604" s="2" t="s">
        <v>83</v>
      </c>
      <c r="BK604" s="120">
        <f>ROUND(I604*H604,2)</f>
        <v>0</v>
      </c>
      <c r="BL604" s="2" t="s">
        <v>92</v>
      </c>
      <c r="BM604" s="119" t="s">
        <v>641</v>
      </c>
    </row>
    <row r="605" spans="1:65" s="121" customFormat="1" x14ac:dyDescent="0.2">
      <c r="B605" s="122"/>
      <c r="D605" s="123" t="s">
        <v>94</v>
      </c>
      <c r="E605" s="124" t="s">
        <v>10</v>
      </c>
      <c r="F605" s="125" t="s">
        <v>333</v>
      </c>
      <c r="H605" s="124" t="s">
        <v>10</v>
      </c>
      <c r="I605" s="126"/>
      <c r="L605" s="122"/>
      <c r="M605" s="127"/>
      <c r="N605" s="128"/>
      <c r="O605" s="128"/>
      <c r="P605" s="128"/>
      <c r="Q605" s="128"/>
      <c r="R605" s="128"/>
      <c r="S605" s="128"/>
      <c r="T605" s="129"/>
      <c r="AT605" s="124" t="s">
        <v>94</v>
      </c>
      <c r="AU605" s="124" t="s">
        <v>2</v>
      </c>
      <c r="AV605" s="121" t="s">
        <v>83</v>
      </c>
      <c r="AW605" s="121" t="s">
        <v>96</v>
      </c>
      <c r="AX605" s="121" t="s">
        <v>84</v>
      </c>
      <c r="AY605" s="124" t="s">
        <v>85</v>
      </c>
    </row>
    <row r="606" spans="1:65" s="130" customFormat="1" x14ac:dyDescent="0.2">
      <c r="B606" s="131"/>
      <c r="D606" s="123" t="s">
        <v>94</v>
      </c>
      <c r="E606" s="132" t="s">
        <v>10</v>
      </c>
      <c r="F606" s="133" t="s">
        <v>642</v>
      </c>
      <c r="H606" s="134">
        <v>43.14</v>
      </c>
      <c r="I606" s="135"/>
      <c r="L606" s="131"/>
      <c r="M606" s="136"/>
      <c r="N606" s="137"/>
      <c r="O606" s="137"/>
      <c r="P606" s="137"/>
      <c r="Q606" s="137"/>
      <c r="R606" s="137"/>
      <c r="S606" s="137"/>
      <c r="T606" s="138"/>
      <c r="AT606" s="132" t="s">
        <v>94</v>
      </c>
      <c r="AU606" s="132" t="s">
        <v>2</v>
      </c>
      <c r="AV606" s="130" t="s">
        <v>2</v>
      </c>
      <c r="AW606" s="130" t="s">
        <v>96</v>
      </c>
      <c r="AX606" s="130" t="s">
        <v>83</v>
      </c>
      <c r="AY606" s="132" t="s">
        <v>85</v>
      </c>
    </row>
    <row r="607" spans="1:65" s="14" customFormat="1" ht="32.450000000000003" customHeight="1" x14ac:dyDescent="0.2">
      <c r="A607" s="10"/>
      <c r="B607" s="106"/>
      <c r="C607" s="107" t="s">
        <v>643</v>
      </c>
      <c r="D607" s="107" t="s">
        <v>87</v>
      </c>
      <c r="E607" s="108" t="s">
        <v>644</v>
      </c>
      <c r="F607" s="109" t="s">
        <v>645</v>
      </c>
      <c r="G607" s="110" t="s">
        <v>137</v>
      </c>
      <c r="H607" s="111">
        <v>20.597999999999999</v>
      </c>
      <c r="I607" s="112"/>
      <c r="J607" s="113">
        <f>ROUND(I607*H607,2)</f>
        <v>0</v>
      </c>
      <c r="K607" s="109" t="s">
        <v>91</v>
      </c>
      <c r="L607" s="11"/>
      <c r="M607" s="114" t="s">
        <v>10</v>
      </c>
      <c r="N607" s="115" t="s">
        <v>27</v>
      </c>
      <c r="O607" s="116"/>
      <c r="P607" s="117">
        <f>O607*H607</f>
        <v>0</v>
      </c>
      <c r="Q607" s="117">
        <v>6.5799999999999999E-3</v>
      </c>
      <c r="R607" s="117">
        <f>Q607*H607</f>
        <v>0.13553483999999999</v>
      </c>
      <c r="S607" s="117">
        <v>0</v>
      </c>
      <c r="T607" s="118">
        <f>S607*H607</f>
        <v>0</v>
      </c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R607" s="119" t="s">
        <v>92</v>
      </c>
      <c r="AT607" s="119" t="s">
        <v>87</v>
      </c>
      <c r="AU607" s="119" t="s">
        <v>2</v>
      </c>
      <c r="AY607" s="2" t="s">
        <v>85</v>
      </c>
      <c r="BE607" s="120">
        <f>IF(N607="základní",J607,0)</f>
        <v>0</v>
      </c>
      <c r="BF607" s="120">
        <f>IF(N607="snížená",J607,0)</f>
        <v>0</v>
      </c>
      <c r="BG607" s="120">
        <f>IF(N607="zákl. přenesená",J607,0)</f>
        <v>0</v>
      </c>
      <c r="BH607" s="120">
        <f>IF(N607="sníž. přenesená",J607,0)</f>
        <v>0</v>
      </c>
      <c r="BI607" s="120">
        <f>IF(N607="nulová",J607,0)</f>
        <v>0</v>
      </c>
      <c r="BJ607" s="2" t="s">
        <v>83</v>
      </c>
      <c r="BK607" s="120">
        <f>ROUND(I607*H607,2)</f>
        <v>0</v>
      </c>
      <c r="BL607" s="2" t="s">
        <v>92</v>
      </c>
      <c r="BM607" s="119" t="s">
        <v>646</v>
      </c>
    </row>
    <row r="608" spans="1:65" s="130" customFormat="1" x14ac:dyDescent="0.2">
      <c r="B608" s="131"/>
      <c r="D608" s="123" t="s">
        <v>94</v>
      </c>
      <c r="E608" s="132" t="s">
        <v>10</v>
      </c>
      <c r="F608" s="133" t="s">
        <v>647</v>
      </c>
      <c r="H608" s="134">
        <v>9.9499999999999993</v>
      </c>
      <c r="I608" s="135"/>
      <c r="L608" s="131"/>
      <c r="M608" s="136"/>
      <c r="N608" s="137"/>
      <c r="O608" s="137"/>
      <c r="P608" s="137"/>
      <c r="Q608" s="137"/>
      <c r="R608" s="137"/>
      <c r="S608" s="137"/>
      <c r="T608" s="138"/>
      <c r="AT608" s="132" t="s">
        <v>94</v>
      </c>
      <c r="AU608" s="132" t="s">
        <v>2</v>
      </c>
      <c r="AV608" s="130" t="s">
        <v>2</v>
      </c>
      <c r="AW608" s="130" t="s">
        <v>96</v>
      </c>
      <c r="AX608" s="130" t="s">
        <v>84</v>
      </c>
      <c r="AY608" s="132" t="s">
        <v>85</v>
      </c>
    </row>
    <row r="609" spans="1:65" s="130" customFormat="1" x14ac:dyDescent="0.2">
      <c r="B609" s="131"/>
      <c r="D609" s="123" t="s">
        <v>94</v>
      </c>
      <c r="E609" s="132" t="s">
        <v>10</v>
      </c>
      <c r="F609" s="133" t="s">
        <v>648</v>
      </c>
      <c r="H609" s="134">
        <v>10.648</v>
      </c>
      <c r="I609" s="135"/>
      <c r="L609" s="131"/>
      <c r="M609" s="136"/>
      <c r="N609" s="137"/>
      <c r="O609" s="137"/>
      <c r="P609" s="137"/>
      <c r="Q609" s="137"/>
      <c r="R609" s="137"/>
      <c r="S609" s="137"/>
      <c r="T609" s="138"/>
      <c r="AT609" s="132" t="s">
        <v>94</v>
      </c>
      <c r="AU609" s="132" t="s">
        <v>2</v>
      </c>
      <c r="AV609" s="130" t="s">
        <v>2</v>
      </c>
      <c r="AW609" s="130" t="s">
        <v>96</v>
      </c>
      <c r="AX609" s="130" t="s">
        <v>84</v>
      </c>
      <c r="AY609" s="132" t="s">
        <v>85</v>
      </c>
    </row>
    <row r="610" spans="1:65" s="139" customFormat="1" x14ac:dyDescent="0.2">
      <c r="B610" s="140"/>
      <c r="D610" s="123" t="s">
        <v>94</v>
      </c>
      <c r="E610" s="141" t="s">
        <v>10</v>
      </c>
      <c r="F610" s="142" t="s">
        <v>100</v>
      </c>
      <c r="H610" s="143">
        <v>20.597999999999999</v>
      </c>
      <c r="I610" s="144"/>
      <c r="L610" s="140"/>
      <c r="M610" s="145"/>
      <c r="N610" s="146"/>
      <c r="O610" s="146"/>
      <c r="P610" s="146"/>
      <c r="Q610" s="146"/>
      <c r="R610" s="146"/>
      <c r="S610" s="146"/>
      <c r="T610" s="147"/>
      <c r="AT610" s="141" t="s">
        <v>94</v>
      </c>
      <c r="AU610" s="141" t="s">
        <v>2</v>
      </c>
      <c r="AV610" s="139" t="s">
        <v>92</v>
      </c>
      <c r="AW610" s="139" t="s">
        <v>96</v>
      </c>
      <c r="AX610" s="139" t="s">
        <v>83</v>
      </c>
      <c r="AY610" s="141" t="s">
        <v>85</v>
      </c>
    </row>
    <row r="611" spans="1:65" s="14" customFormat="1" ht="32.450000000000003" customHeight="1" x14ac:dyDescent="0.2">
      <c r="A611" s="10"/>
      <c r="B611" s="106"/>
      <c r="C611" s="107" t="s">
        <v>649</v>
      </c>
      <c r="D611" s="107" t="s">
        <v>87</v>
      </c>
      <c r="E611" s="108" t="s">
        <v>650</v>
      </c>
      <c r="F611" s="109" t="s">
        <v>651</v>
      </c>
      <c r="G611" s="110" t="s">
        <v>137</v>
      </c>
      <c r="H611" s="111">
        <v>20.597999999999999</v>
      </c>
      <c r="I611" s="112"/>
      <c r="J611" s="113">
        <f>ROUND(I611*H611,2)</f>
        <v>0</v>
      </c>
      <c r="K611" s="109" t="s">
        <v>91</v>
      </c>
      <c r="L611" s="11"/>
      <c r="M611" s="114" t="s">
        <v>10</v>
      </c>
      <c r="N611" s="115" t="s">
        <v>27</v>
      </c>
      <c r="O611" s="116"/>
      <c r="P611" s="117">
        <f>O611*H611</f>
        <v>0</v>
      </c>
      <c r="Q611" s="117">
        <v>0</v>
      </c>
      <c r="R611" s="117">
        <f>Q611*H611</f>
        <v>0</v>
      </c>
      <c r="S611" s="117">
        <v>0</v>
      </c>
      <c r="T611" s="118">
        <f>S611*H611</f>
        <v>0</v>
      </c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R611" s="119" t="s">
        <v>92</v>
      </c>
      <c r="AT611" s="119" t="s">
        <v>87</v>
      </c>
      <c r="AU611" s="119" t="s">
        <v>2</v>
      </c>
      <c r="AY611" s="2" t="s">
        <v>85</v>
      </c>
      <c r="BE611" s="120">
        <f>IF(N611="základní",J611,0)</f>
        <v>0</v>
      </c>
      <c r="BF611" s="120">
        <f>IF(N611="snížená",J611,0)</f>
        <v>0</v>
      </c>
      <c r="BG611" s="120">
        <f>IF(N611="zákl. přenesená",J611,0)</f>
        <v>0</v>
      </c>
      <c r="BH611" s="120">
        <f>IF(N611="sníž. přenesená",J611,0)</f>
        <v>0</v>
      </c>
      <c r="BI611" s="120">
        <f>IF(N611="nulová",J611,0)</f>
        <v>0</v>
      </c>
      <c r="BJ611" s="2" t="s">
        <v>83</v>
      </c>
      <c r="BK611" s="120">
        <f>ROUND(I611*H611,2)</f>
        <v>0</v>
      </c>
      <c r="BL611" s="2" t="s">
        <v>92</v>
      </c>
      <c r="BM611" s="119" t="s">
        <v>652</v>
      </c>
    </row>
    <row r="612" spans="1:65" s="92" customFormat="1" ht="22.9" customHeight="1" x14ac:dyDescent="0.2">
      <c r="B612" s="93"/>
      <c r="D612" s="94" t="s">
        <v>81</v>
      </c>
      <c r="E612" s="104" t="s">
        <v>121</v>
      </c>
      <c r="F612" s="104" t="s">
        <v>653</v>
      </c>
      <c r="I612" s="96"/>
      <c r="J612" s="105">
        <f>BK612</f>
        <v>0</v>
      </c>
      <c r="L612" s="93"/>
      <c r="M612" s="98"/>
      <c r="N612" s="99"/>
      <c r="O612" s="99"/>
      <c r="P612" s="100">
        <f>SUM(P613:P618)</f>
        <v>0</v>
      </c>
      <c r="Q612" s="99"/>
      <c r="R612" s="100">
        <f>SUM(R613:R618)</f>
        <v>15.662089760000001</v>
      </c>
      <c r="S612" s="99"/>
      <c r="T612" s="101">
        <f>SUM(T613:T618)</f>
        <v>0</v>
      </c>
      <c r="AR612" s="94" t="s">
        <v>83</v>
      </c>
      <c r="AT612" s="102" t="s">
        <v>81</v>
      </c>
      <c r="AU612" s="102" t="s">
        <v>83</v>
      </c>
      <c r="AY612" s="94" t="s">
        <v>85</v>
      </c>
      <c r="BK612" s="103">
        <f>SUM(BK613:BK618)</f>
        <v>0</v>
      </c>
    </row>
    <row r="613" spans="1:65" s="14" customFormat="1" ht="32.450000000000003" customHeight="1" x14ac:dyDescent="0.2">
      <c r="A613" s="10"/>
      <c r="B613" s="106"/>
      <c r="C613" s="107" t="s">
        <v>654</v>
      </c>
      <c r="D613" s="107" t="s">
        <v>87</v>
      </c>
      <c r="E613" s="108" t="s">
        <v>655</v>
      </c>
      <c r="F613" s="109" t="s">
        <v>656</v>
      </c>
      <c r="G613" s="110" t="s">
        <v>137</v>
      </c>
      <c r="H613" s="111">
        <v>22.911999999999999</v>
      </c>
      <c r="I613" s="112"/>
      <c r="J613" s="113">
        <f>ROUND(I613*H613,2)</f>
        <v>0</v>
      </c>
      <c r="K613" s="109" t="s">
        <v>91</v>
      </c>
      <c r="L613" s="11"/>
      <c r="M613" s="114" t="s">
        <v>10</v>
      </c>
      <c r="N613" s="115" t="s">
        <v>27</v>
      </c>
      <c r="O613" s="116"/>
      <c r="P613" s="117">
        <f>O613*H613</f>
        <v>0</v>
      </c>
      <c r="Q613" s="117">
        <v>7.3499999999999998E-3</v>
      </c>
      <c r="R613" s="117">
        <f>Q613*H613</f>
        <v>0.16840319999999998</v>
      </c>
      <c r="S613" s="117">
        <v>0</v>
      </c>
      <c r="T613" s="118">
        <f>S613*H613</f>
        <v>0</v>
      </c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R613" s="119" t="s">
        <v>92</v>
      </c>
      <c r="AT613" s="119" t="s">
        <v>87</v>
      </c>
      <c r="AU613" s="119" t="s">
        <v>2</v>
      </c>
      <c r="AY613" s="2" t="s">
        <v>85</v>
      </c>
      <c r="BE613" s="120">
        <f>IF(N613="základní",J613,0)</f>
        <v>0</v>
      </c>
      <c r="BF613" s="120">
        <f>IF(N613="snížená",J613,0)</f>
        <v>0</v>
      </c>
      <c r="BG613" s="120">
        <f>IF(N613="zákl. přenesená",J613,0)</f>
        <v>0</v>
      </c>
      <c r="BH613" s="120">
        <f>IF(N613="sníž. přenesená",J613,0)</f>
        <v>0</v>
      </c>
      <c r="BI613" s="120">
        <f>IF(N613="nulová",J613,0)</f>
        <v>0</v>
      </c>
      <c r="BJ613" s="2" t="s">
        <v>83</v>
      </c>
      <c r="BK613" s="120">
        <f>ROUND(I613*H613,2)</f>
        <v>0</v>
      </c>
      <c r="BL613" s="2" t="s">
        <v>92</v>
      </c>
      <c r="BM613" s="119" t="s">
        <v>657</v>
      </c>
    </row>
    <row r="614" spans="1:65" s="130" customFormat="1" ht="22.5" x14ac:dyDescent="0.2">
      <c r="B614" s="131"/>
      <c r="D614" s="123" t="s">
        <v>94</v>
      </c>
      <c r="E614" s="132" t="s">
        <v>10</v>
      </c>
      <c r="F614" s="133" t="s">
        <v>658</v>
      </c>
      <c r="H614" s="134">
        <v>22.911999999999999</v>
      </c>
      <c r="I614" s="135"/>
      <c r="L614" s="131"/>
      <c r="M614" s="136"/>
      <c r="N614" s="137"/>
      <c r="O614" s="137"/>
      <c r="P614" s="137"/>
      <c r="Q614" s="137"/>
      <c r="R614" s="137"/>
      <c r="S614" s="137"/>
      <c r="T614" s="138"/>
      <c r="AT614" s="132" t="s">
        <v>94</v>
      </c>
      <c r="AU614" s="132" t="s">
        <v>2</v>
      </c>
      <c r="AV614" s="130" t="s">
        <v>2</v>
      </c>
      <c r="AW614" s="130" t="s">
        <v>96</v>
      </c>
      <c r="AX614" s="130" t="s">
        <v>83</v>
      </c>
      <c r="AY614" s="132" t="s">
        <v>85</v>
      </c>
    </row>
    <row r="615" spans="1:65" s="14" customFormat="1" ht="43.15" customHeight="1" x14ac:dyDescent="0.2">
      <c r="A615" s="10"/>
      <c r="B615" s="106"/>
      <c r="C615" s="107" t="s">
        <v>659</v>
      </c>
      <c r="D615" s="107" t="s">
        <v>87</v>
      </c>
      <c r="E615" s="108" t="s">
        <v>660</v>
      </c>
      <c r="F615" s="109" t="s">
        <v>661</v>
      </c>
      <c r="G615" s="110" t="s">
        <v>137</v>
      </c>
      <c r="H615" s="111">
        <v>22.911999999999999</v>
      </c>
      <c r="I615" s="112"/>
      <c r="J615" s="113">
        <f>ROUND(I615*H615,2)</f>
        <v>0</v>
      </c>
      <c r="K615" s="109" t="s">
        <v>91</v>
      </c>
      <c r="L615" s="11"/>
      <c r="M615" s="114" t="s">
        <v>10</v>
      </c>
      <c r="N615" s="115" t="s">
        <v>27</v>
      </c>
      <c r="O615" s="116"/>
      <c r="P615" s="117">
        <f>O615*H615</f>
        <v>0</v>
      </c>
      <c r="Q615" s="117">
        <v>1.8380000000000001E-2</v>
      </c>
      <c r="R615" s="117">
        <f>Q615*H615</f>
        <v>0.42112255999999998</v>
      </c>
      <c r="S615" s="117">
        <v>0</v>
      </c>
      <c r="T615" s="118">
        <f>S615*H615</f>
        <v>0</v>
      </c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R615" s="119" t="s">
        <v>92</v>
      </c>
      <c r="AT615" s="119" t="s">
        <v>87</v>
      </c>
      <c r="AU615" s="119" t="s">
        <v>2</v>
      </c>
      <c r="AY615" s="2" t="s">
        <v>85</v>
      </c>
      <c r="BE615" s="120">
        <f>IF(N615="základní",J615,0)</f>
        <v>0</v>
      </c>
      <c r="BF615" s="120">
        <f>IF(N615="snížená",J615,0)</f>
        <v>0</v>
      </c>
      <c r="BG615" s="120">
        <f>IF(N615="zákl. přenesená",J615,0)</f>
        <v>0</v>
      </c>
      <c r="BH615" s="120">
        <f>IF(N615="sníž. přenesená",J615,0)</f>
        <v>0</v>
      </c>
      <c r="BI615" s="120">
        <f>IF(N615="nulová",J615,0)</f>
        <v>0</v>
      </c>
      <c r="BJ615" s="2" t="s">
        <v>83</v>
      </c>
      <c r="BK615" s="120">
        <f>ROUND(I615*H615,2)</f>
        <v>0</v>
      </c>
      <c r="BL615" s="2" t="s">
        <v>92</v>
      </c>
      <c r="BM615" s="119" t="s">
        <v>662</v>
      </c>
    </row>
    <row r="616" spans="1:65" s="130" customFormat="1" ht="22.5" x14ac:dyDescent="0.2">
      <c r="B616" s="131"/>
      <c r="D616" s="123" t="s">
        <v>94</v>
      </c>
      <c r="E616" s="132" t="s">
        <v>10</v>
      </c>
      <c r="F616" s="133" t="s">
        <v>658</v>
      </c>
      <c r="H616" s="134">
        <v>22.911999999999999</v>
      </c>
      <c r="I616" s="135"/>
      <c r="L616" s="131"/>
      <c r="M616" s="136"/>
      <c r="N616" s="137"/>
      <c r="O616" s="137"/>
      <c r="P616" s="137"/>
      <c r="Q616" s="137"/>
      <c r="R616" s="137"/>
      <c r="S616" s="137"/>
      <c r="T616" s="138"/>
      <c r="AT616" s="132" t="s">
        <v>94</v>
      </c>
      <c r="AU616" s="132" t="s">
        <v>2</v>
      </c>
      <c r="AV616" s="130" t="s">
        <v>2</v>
      </c>
      <c r="AW616" s="130" t="s">
        <v>96</v>
      </c>
      <c r="AX616" s="130" t="s">
        <v>83</v>
      </c>
      <c r="AY616" s="132" t="s">
        <v>85</v>
      </c>
    </row>
    <row r="617" spans="1:65" s="14" customFormat="1" ht="21.6" customHeight="1" x14ac:dyDescent="0.2">
      <c r="A617" s="10"/>
      <c r="B617" s="106"/>
      <c r="C617" s="107" t="s">
        <v>663</v>
      </c>
      <c r="D617" s="107" t="s">
        <v>87</v>
      </c>
      <c r="E617" s="108" t="s">
        <v>664</v>
      </c>
      <c r="F617" s="109" t="s">
        <v>665</v>
      </c>
      <c r="G617" s="110" t="s">
        <v>137</v>
      </c>
      <c r="H617" s="111">
        <v>54.69</v>
      </c>
      <c r="I617" s="112"/>
      <c r="J617" s="113">
        <f>ROUND(I617*H617,2)</f>
        <v>0</v>
      </c>
      <c r="K617" s="109" t="s">
        <v>91</v>
      </c>
      <c r="L617" s="11"/>
      <c r="M617" s="114" t="s">
        <v>10</v>
      </c>
      <c r="N617" s="115" t="s">
        <v>27</v>
      </c>
      <c r="O617" s="116"/>
      <c r="P617" s="117">
        <f>O617*H617</f>
        <v>0</v>
      </c>
      <c r="Q617" s="117">
        <v>0.27560000000000001</v>
      </c>
      <c r="R617" s="117">
        <f>Q617*H617</f>
        <v>15.072564</v>
      </c>
      <c r="S617" s="117">
        <v>0</v>
      </c>
      <c r="T617" s="118">
        <f>S617*H617</f>
        <v>0</v>
      </c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R617" s="119" t="s">
        <v>92</v>
      </c>
      <c r="AT617" s="119" t="s">
        <v>87</v>
      </c>
      <c r="AU617" s="119" t="s">
        <v>2</v>
      </c>
      <c r="AY617" s="2" t="s">
        <v>85</v>
      </c>
      <c r="BE617" s="120">
        <f>IF(N617="základní",J617,0)</f>
        <v>0</v>
      </c>
      <c r="BF617" s="120">
        <f>IF(N617="snížená",J617,0)</f>
        <v>0</v>
      </c>
      <c r="BG617" s="120">
        <f>IF(N617="zákl. přenesená",J617,0)</f>
        <v>0</v>
      </c>
      <c r="BH617" s="120">
        <f>IF(N617="sníž. přenesená",J617,0)</f>
        <v>0</v>
      </c>
      <c r="BI617" s="120">
        <f>IF(N617="nulová",J617,0)</f>
        <v>0</v>
      </c>
      <c r="BJ617" s="2" t="s">
        <v>83</v>
      </c>
      <c r="BK617" s="120">
        <f>ROUND(I617*H617,2)</f>
        <v>0</v>
      </c>
      <c r="BL617" s="2" t="s">
        <v>92</v>
      </c>
      <c r="BM617" s="119" t="s">
        <v>666</v>
      </c>
    </row>
    <row r="618" spans="1:65" s="130" customFormat="1" x14ac:dyDescent="0.2">
      <c r="B618" s="131"/>
      <c r="D618" s="123" t="s">
        <v>94</v>
      </c>
      <c r="E618" s="132" t="s">
        <v>10</v>
      </c>
      <c r="F618" s="133" t="s">
        <v>667</v>
      </c>
      <c r="H618" s="134">
        <v>54.69</v>
      </c>
      <c r="I618" s="135"/>
      <c r="L618" s="131"/>
      <c r="M618" s="136"/>
      <c r="N618" s="137"/>
      <c r="O618" s="137"/>
      <c r="P618" s="137"/>
      <c r="Q618" s="137"/>
      <c r="R618" s="137"/>
      <c r="S618" s="137"/>
      <c r="T618" s="138"/>
      <c r="AT618" s="132" t="s">
        <v>94</v>
      </c>
      <c r="AU618" s="132" t="s">
        <v>2</v>
      </c>
      <c r="AV618" s="130" t="s">
        <v>2</v>
      </c>
      <c r="AW618" s="130" t="s">
        <v>96</v>
      </c>
      <c r="AX618" s="130" t="s">
        <v>83</v>
      </c>
      <c r="AY618" s="132" t="s">
        <v>85</v>
      </c>
    </row>
    <row r="619" spans="1:65" s="92" customFormat="1" ht="22.9" customHeight="1" x14ac:dyDescent="0.2">
      <c r="B619" s="93"/>
      <c r="D619" s="94" t="s">
        <v>81</v>
      </c>
      <c r="E619" s="104" t="s">
        <v>141</v>
      </c>
      <c r="F619" s="104" t="s">
        <v>668</v>
      </c>
      <c r="I619" s="96"/>
      <c r="J619" s="105">
        <f>BK619</f>
        <v>0</v>
      </c>
      <c r="L619" s="93"/>
      <c r="M619" s="98"/>
      <c r="N619" s="99"/>
      <c r="O619" s="99"/>
      <c r="P619" s="100">
        <f>SUM(P620:P638)</f>
        <v>0</v>
      </c>
      <c r="Q619" s="99"/>
      <c r="R619" s="100">
        <f>SUM(R620:R638)</f>
        <v>1.05542</v>
      </c>
      <c r="S619" s="99"/>
      <c r="T619" s="101">
        <f>SUM(T620:T638)</f>
        <v>0</v>
      </c>
      <c r="AR619" s="94" t="s">
        <v>83</v>
      </c>
      <c r="AT619" s="102" t="s">
        <v>81</v>
      </c>
      <c r="AU619" s="102" t="s">
        <v>83</v>
      </c>
      <c r="AY619" s="94" t="s">
        <v>85</v>
      </c>
      <c r="BK619" s="103">
        <f>SUM(BK620:BK638)</f>
        <v>0</v>
      </c>
    </row>
    <row r="620" spans="1:65" s="14" customFormat="1" ht="43.15" customHeight="1" x14ac:dyDescent="0.2">
      <c r="A620" s="10"/>
      <c r="B620" s="106"/>
      <c r="C620" s="107" t="s">
        <v>669</v>
      </c>
      <c r="D620" s="107" t="s">
        <v>87</v>
      </c>
      <c r="E620" s="108" t="s">
        <v>670</v>
      </c>
      <c r="F620" s="109" t="s">
        <v>671</v>
      </c>
      <c r="G620" s="110" t="s">
        <v>137</v>
      </c>
      <c r="H620" s="111">
        <v>1183.126</v>
      </c>
      <c r="I620" s="112"/>
      <c r="J620" s="113">
        <f>ROUND(I620*H620,2)</f>
        <v>0</v>
      </c>
      <c r="K620" s="109" t="s">
        <v>91</v>
      </c>
      <c r="L620" s="11"/>
      <c r="M620" s="114" t="s">
        <v>10</v>
      </c>
      <c r="N620" s="115" t="s">
        <v>27</v>
      </c>
      <c r="O620" s="116"/>
      <c r="P620" s="117">
        <f>O620*H620</f>
        <v>0</v>
      </c>
      <c r="Q620" s="117">
        <v>0</v>
      </c>
      <c r="R620" s="117">
        <f>Q620*H620</f>
        <v>0</v>
      </c>
      <c r="S620" s="117">
        <v>0</v>
      </c>
      <c r="T620" s="118">
        <f>S620*H620</f>
        <v>0</v>
      </c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R620" s="119" t="s">
        <v>92</v>
      </c>
      <c r="AT620" s="119" t="s">
        <v>87</v>
      </c>
      <c r="AU620" s="119" t="s">
        <v>2</v>
      </c>
      <c r="AY620" s="2" t="s">
        <v>85</v>
      </c>
      <c r="BE620" s="120">
        <f>IF(N620="základní",J620,0)</f>
        <v>0</v>
      </c>
      <c r="BF620" s="120">
        <f>IF(N620="snížená",J620,0)</f>
        <v>0</v>
      </c>
      <c r="BG620" s="120">
        <f>IF(N620="zákl. přenesená",J620,0)</f>
        <v>0</v>
      </c>
      <c r="BH620" s="120">
        <f>IF(N620="sníž. přenesená",J620,0)</f>
        <v>0</v>
      </c>
      <c r="BI620" s="120">
        <f>IF(N620="nulová",J620,0)</f>
        <v>0</v>
      </c>
      <c r="BJ620" s="2" t="s">
        <v>83</v>
      </c>
      <c r="BK620" s="120">
        <f>ROUND(I620*H620,2)</f>
        <v>0</v>
      </c>
      <c r="BL620" s="2" t="s">
        <v>92</v>
      </c>
      <c r="BM620" s="119" t="s">
        <v>672</v>
      </c>
    </row>
    <row r="621" spans="1:65" s="130" customFormat="1" ht="22.5" x14ac:dyDescent="0.2">
      <c r="B621" s="131"/>
      <c r="D621" s="123" t="s">
        <v>94</v>
      </c>
      <c r="E621" s="132" t="s">
        <v>10</v>
      </c>
      <c r="F621" s="133" t="s">
        <v>673</v>
      </c>
      <c r="H621" s="134">
        <v>601.56200000000001</v>
      </c>
      <c r="I621" s="135"/>
      <c r="L621" s="131"/>
      <c r="M621" s="136"/>
      <c r="N621" s="137"/>
      <c r="O621" s="137"/>
      <c r="P621" s="137"/>
      <c r="Q621" s="137"/>
      <c r="R621" s="137"/>
      <c r="S621" s="137"/>
      <c r="T621" s="138"/>
      <c r="AT621" s="132" t="s">
        <v>94</v>
      </c>
      <c r="AU621" s="132" t="s">
        <v>2</v>
      </c>
      <c r="AV621" s="130" t="s">
        <v>2</v>
      </c>
      <c r="AW621" s="130" t="s">
        <v>96</v>
      </c>
      <c r="AX621" s="130" t="s">
        <v>84</v>
      </c>
      <c r="AY621" s="132" t="s">
        <v>85</v>
      </c>
    </row>
    <row r="622" spans="1:65" s="130" customFormat="1" x14ac:dyDescent="0.2">
      <c r="B622" s="131"/>
      <c r="D622" s="123" t="s">
        <v>94</v>
      </c>
      <c r="E622" s="132" t="s">
        <v>10</v>
      </c>
      <c r="F622" s="133" t="s">
        <v>674</v>
      </c>
      <c r="H622" s="134">
        <v>221.58</v>
      </c>
      <c r="I622" s="135"/>
      <c r="L622" s="131"/>
      <c r="M622" s="136"/>
      <c r="N622" s="137"/>
      <c r="O622" s="137"/>
      <c r="P622" s="137"/>
      <c r="Q622" s="137"/>
      <c r="R622" s="137"/>
      <c r="S622" s="137"/>
      <c r="T622" s="138"/>
      <c r="AT622" s="132" t="s">
        <v>94</v>
      </c>
      <c r="AU622" s="132" t="s">
        <v>2</v>
      </c>
      <c r="AV622" s="130" t="s">
        <v>2</v>
      </c>
      <c r="AW622" s="130" t="s">
        <v>96</v>
      </c>
      <c r="AX622" s="130" t="s">
        <v>84</v>
      </c>
      <c r="AY622" s="132" t="s">
        <v>85</v>
      </c>
    </row>
    <row r="623" spans="1:65" s="130" customFormat="1" x14ac:dyDescent="0.2">
      <c r="B623" s="131"/>
      <c r="D623" s="123" t="s">
        <v>94</v>
      </c>
      <c r="E623" s="132" t="s">
        <v>10</v>
      </c>
      <c r="F623" s="133" t="s">
        <v>675</v>
      </c>
      <c r="H623" s="134">
        <v>359.98399999999998</v>
      </c>
      <c r="I623" s="135"/>
      <c r="L623" s="131"/>
      <c r="M623" s="136"/>
      <c r="N623" s="137"/>
      <c r="O623" s="137"/>
      <c r="P623" s="137"/>
      <c r="Q623" s="137"/>
      <c r="R623" s="137"/>
      <c r="S623" s="137"/>
      <c r="T623" s="138"/>
      <c r="AT623" s="132" t="s">
        <v>94</v>
      </c>
      <c r="AU623" s="132" t="s">
        <v>2</v>
      </c>
      <c r="AV623" s="130" t="s">
        <v>2</v>
      </c>
      <c r="AW623" s="130" t="s">
        <v>96</v>
      </c>
      <c r="AX623" s="130" t="s">
        <v>84</v>
      </c>
      <c r="AY623" s="132" t="s">
        <v>85</v>
      </c>
    </row>
    <row r="624" spans="1:65" s="139" customFormat="1" x14ac:dyDescent="0.2">
      <c r="B624" s="140"/>
      <c r="D624" s="123" t="s">
        <v>94</v>
      </c>
      <c r="E624" s="141" t="s">
        <v>10</v>
      </c>
      <c r="F624" s="142" t="s">
        <v>100</v>
      </c>
      <c r="H624" s="143">
        <v>1183.126</v>
      </c>
      <c r="I624" s="144"/>
      <c r="L624" s="140"/>
      <c r="M624" s="145"/>
      <c r="N624" s="146"/>
      <c r="O624" s="146"/>
      <c r="P624" s="146"/>
      <c r="Q624" s="146"/>
      <c r="R624" s="146"/>
      <c r="S624" s="146"/>
      <c r="T624" s="147"/>
      <c r="AT624" s="141" t="s">
        <v>94</v>
      </c>
      <c r="AU624" s="141" t="s">
        <v>2</v>
      </c>
      <c r="AV624" s="139" t="s">
        <v>92</v>
      </c>
      <c r="AW624" s="139" t="s">
        <v>96</v>
      </c>
      <c r="AX624" s="139" t="s">
        <v>83</v>
      </c>
      <c r="AY624" s="141" t="s">
        <v>85</v>
      </c>
    </row>
    <row r="625" spans="1:65" s="14" customFormat="1" ht="54" customHeight="1" x14ac:dyDescent="0.2">
      <c r="A625" s="10"/>
      <c r="B625" s="106"/>
      <c r="C625" s="107" t="s">
        <v>676</v>
      </c>
      <c r="D625" s="107" t="s">
        <v>87</v>
      </c>
      <c r="E625" s="108" t="s">
        <v>677</v>
      </c>
      <c r="F625" s="109" t="s">
        <v>678</v>
      </c>
      <c r="G625" s="110" t="s">
        <v>137</v>
      </c>
      <c r="H625" s="111">
        <v>35493.78</v>
      </c>
      <c r="I625" s="112"/>
      <c r="J625" s="113">
        <f>ROUND(I625*H625,2)</f>
        <v>0</v>
      </c>
      <c r="K625" s="109" t="s">
        <v>91</v>
      </c>
      <c r="L625" s="11"/>
      <c r="M625" s="114" t="s">
        <v>10</v>
      </c>
      <c r="N625" s="115" t="s">
        <v>27</v>
      </c>
      <c r="O625" s="116"/>
      <c r="P625" s="117">
        <f>O625*H625</f>
        <v>0</v>
      </c>
      <c r="Q625" s="117">
        <v>0</v>
      </c>
      <c r="R625" s="117">
        <f>Q625*H625</f>
        <v>0</v>
      </c>
      <c r="S625" s="117">
        <v>0</v>
      </c>
      <c r="T625" s="118">
        <f>S625*H625</f>
        <v>0</v>
      </c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R625" s="119" t="s">
        <v>92</v>
      </c>
      <c r="AT625" s="119" t="s">
        <v>87</v>
      </c>
      <c r="AU625" s="119" t="s">
        <v>2</v>
      </c>
      <c r="AY625" s="2" t="s">
        <v>85</v>
      </c>
      <c r="BE625" s="120">
        <f>IF(N625="základní",J625,0)</f>
        <v>0</v>
      </c>
      <c r="BF625" s="120">
        <f>IF(N625="snížená",J625,0)</f>
        <v>0</v>
      </c>
      <c r="BG625" s="120">
        <f>IF(N625="zákl. přenesená",J625,0)</f>
        <v>0</v>
      </c>
      <c r="BH625" s="120">
        <f>IF(N625="sníž. přenesená",J625,0)</f>
        <v>0</v>
      </c>
      <c r="BI625" s="120">
        <f>IF(N625="nulová",J625,0)</f>
        <v>0</v>
      </c>
      <c r="BJ625" s="2" t="s">
        <v>83</v>
      </c>
      <c r="BK625" s="120">
        <f>ROUND(I625*H625,2)</f>
        <v>0</v>
      </c>
      <c r="BL625" s="2" t="s">
        <v>92</v>
      </c>
      <c r="BM625" s="119" t="s">
        <v>679</v>
      </c>
    </row>
    <row r="626" spans="1:65" s="130" customFormat="1" x14ac:dyDescent="0.2">
      <c r="B626" s="131"/>
      <c r="D626" s="123" t="s">
        <v>94</v>
      </c>
      <c r="E626" s="132" t="s">
        <v>10</v>
      </c>
      <c r="F626" s="133" t="s">
        <v>680</v>
      </c>
      <c r="H626" s="134">
        <v>35493.78</v>
      </c>
      <c r="I626" s="135"/>
      <c r="L626" s="131"/>
      <c r="M626" s="136"/>
      <c r="N626" s="137"/>
      <c r="O626" s="137"/>
      <c r="P626" s="137"/>
      <c r="Q626" s="137"/>
      <c r="R626" s="137"/>
      <c r="S626" s="137"/>
      <c r="T626" s="138"/>
      <c r="AT626" s="132" t="s">
        <v>94</v>
      </c>
      <c r="AU626" s="132" t="s">
        <v>2</v>
      </c>
      <c r="AV626" s="130" t="s">
        <v>2</v>
      </c>
      <c r="AW626" s="130" t="s">
        <v>96</v>
      </c>
      <c r="AX626" s="130" t="s">
        <v>83</v>
      </c>
      <c r="AY626" s="132" t="s">
        <v>85</v>
      </c>
    </row>
    <row r="627" spans="1:65" s="14" customFormat="1" ht="43.15" customHeight="1" x14ac:dyDescent="0.2">
      <c r="A627" s="10"/>
      <c r="B627" s="106"/>
      <c r="C627" s="107" t="s">
        <v>681</v>
      </c>
      <c r="D627" s="107" t="s">
        <v>87</v>
      </c>
      <c r="E627" s="108" t="s">
        <v>682</v>
      </c>
      <c r="F627" s="109" t="s">
        <v>683</v>
      </c>
      <c r="G627" s="110" t="s">
        <v>137</v>
      </c>
      <c r="H627" s="111">
        <v>1183.126</v>
      </c>
      <c r="I627" s="112"/>
      <c r="J627" s="113">
        <f>ROUND(I627*H627,2)</f>
        <v>0</v>
      </c>
      <c r="K627" s="109" t="s">
        <v>91</v>
      </c>
      <c r="L627" s="11"/>
      <c r="M627" s="114" t="s">
        <v>10</v>
      </c>
      <c r="N627" s="115" t="s">
        <v>27</v>
      </c>
      <c r="O627" s="116"/>
      <c r="P627" s="117">
        <f>O627*H627</f>
        <v>0</v>
      </c>
      <c r="Q627" s="117">
        <v>0</v>
      </c>
      <c r="R627" s="117">
        <f>Q627*H627</f>
        <v>0</v>
      </c>
      <c r="S627" s="117">
        <v>0</v>
      </c>
      <c r="T627" s="118">
        <f>S627*H627</f>
        <v>0</v>
      </c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R627" s="119" t="s">
        <v>92</v>
      </c>
      <c r="AT627" s="119" t="s">
        <v>87</v>
      </c>
      <c r="AU627" s="119" t="s">
        <v>2</v>
      </c>
      <c r="AY627" s="2" t="s">
        <v>85</v>
      </c>
      <c r="BE627" s="120">
        <f>IF(N627="základní",J627,0)</f>
        <v>0</v>
      </c>
      <c r="BF627" s="120">
        <f>IF(N627="snížená",J627,0)</f>
        <v>0</v>
      </c>
      <c r="BG627" s="120">
        <f>IF(N627="zákl. přenesená",J627,0)</f>
        <v>0</v>
      </c>
      <c r="BH627" s="120">
        <f>IF(N627="sníž. přenesená",J627,0)</f>
        <v>0</v>
      </c>
      <c r="BI627" s="120">
        <f>IF(N627="nulová",J627,0)</f>
        <v>0</v>
      </c>
      <c r="BJ627" s="2" t="s">
        <v>83</v>
      </c>
      <c r="BK627" s="120">
        <f>ROUND(I627*H627,2)</f>
        <v>0</v>
      </c>
      <c r="BL627" s="2" t="s">
        <v>92</v>
      </c>
      <c r="BM627" s="119" t="s">
        <v>684</v>
      </c>
    </row>
    <row r="628" spans="1:65" s="14" customFormat="1" ht="21.6" customHeight="1" x14ac:dyDescent="0.2">
      <c r="A628" s="10"/>
      <c r="B628" s="106"/>
      <c r="C628" s="107" t="s">
        <v>685</v>
      </c>
      <c r="D628" s="107" t="s">
        <v>87</v>
      </c>
      <c r="E628" s="108" t="s">
        <v>686</v>
      </c>
      <c r="F628" s="109" t="s">
        <v>687</v>
      </c>
      <c r="G628" s="110" t="s">
        <v>137</v>
      </c>
      <c r="H628" s="111">
        <v>1183.126</v>
      </c>
      <c r="I628" s="112"/>
      <c r="J628" s="113">
        <f>ROUND(I628*H628,2)</f>
        <v>0</v>
      </c>
      <c r="K628" s="109" t="s">
        <v>91</v>
      </c>
      <c r="L628" s="11"/>
      <c r="M628" s="114" t="s">
        <v>10</v>
      </c>
      <c r="N628" s="115" t="s">
        <v>27</v>
      </c>
      <c r="O628" s="116"/>
      <c r="P628" s="117">
        <f>O628*H628</f>
        <v>0</v>
      </c>
      <c r="Q628" s="117">
        <v>0</v>
      </c>
      <c r="R628" s="117">
        <f>Q628*H628</f>
        <v>0</v>
      </c>
      <c r="S628" s="117">
        <v>0</v>
      </c>
      <c r="T628" s="118">
        <f>S628*H628</f>
        <v>0</v>
      </c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R628" s="119" t="s">
        <v>92</v>
      </c>
      <c r="AT628" s="119" t="s">
        <v>87</v>
      </c>
      <c r="AU628" s="119" t="s">
        <v>2</v>
      </c>
      <c r="AY628" s="2" t="s">
        <v>85</v>
      </c>
      <c r="BE628" s="120">
        <f>IF(N628="základní",J628,0)</f>
        <v>0</v>
      </c>
      <c r="BF628" s="120">
        <f>IF(N628="snížená",J628,0)</f>
        <v>0</v>
      </c>
      <c r="BG628" s="120">
        <f>IF(N628="zákl. přenesená",J628,0)</f>
        <v>0</v>
      </c>
      <c r="BH628" s="120">
        <f>IF(N628="sníž. přenesená",J628,0)</f>
        <v>0</v>
      </c>
      <c r="BI628" s="120">
        <f>IF(N628="nulová",J628,0)</f>
        <v>0</v>
      </c>
      <c r="BJ628" s="2" t="s">
        <v>83</v>
      </c>
      <c r="BK628" s="120">
        <f>ROUND(I628*H628,2)</f>
        <v>0</v>
      </c>
      <c r="BL628" s="2" t="s">
        <v>92</v>
      </c>
      <c r="BM628" s="119" t="s">
        <v>688</v>
      </c>
    </row>
    <row r="629" spans="1:65" s="14" customFormat="1" ht="21.6" customHeight="1" x14ac:dyDescent="0.2">
      <c r="A629" s="10"/>
      <c r="B629" s="106"/>
      <c r="C629" s="107" t="s">
        <v>689</v>
      </c>
      <c r="D629" s="107" t="s">
        <v>87</v>
      </c>
      <c r="E629" s="108" t="s">
        <v>690</v>
      </c>
      <c r="F629" s="109" t="s">
        <v>691</v>
      </c>
      <c r="G629" s="110" t="s">
        <v>137</v>
      </c>
      <c r="H629" s="111">
        <v>35493.78</v>
      </c>
      <c r="I629" s="112"/>
      <c r="J629" s="113">
        <f>ROUND(I629*H629,2)</f>
        <v>0</v>
      </c>
      <c r="K629" s="109" t="s">
        <v>91</v>
      </c>
      <c r="L629" s="11"/>
      <c r="M629" s="114" t="s">
        <v>10</v>
      </c>
      <c r="N629" s="115" t="s">
        <v>27</v>
      </c>
      <c r="O629" s="116"/>
      <c r="P629" s="117">
        <f>O629*H629</f>
        <v>0</v>
      </c>
      <c r="Q629" s="117">
        <v>0</v>
      </c>
      <c r="R629" s="117">
        <f>Q629*H629</f>
        <v>0</v>
      </c>
      <c r="S629" s="117">
        <v>0</v>
      </c>
      <c r="T629" s="118">
        <f>S629*H629</f>
        <v>0</v>
      </c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R629" s="119" t="s">
        <v>92</v>
      </c>
      <c r="AT629" s="119" t="s">
        <v>87</v>
      </c>
      <c r="AU629" s="119" t="s">
        <v>2</v>
      </c>
      <c r="AY629" s="2" t="s">
        <v>85</v>
      </c>
      <c r="BE629" s="120">
        <f>IF(N629="základní",J629,0)</f>
        <v>0</v>
      </c>
      <c r="BF629" s="120">
        <f>IF(N629="snížená",J629,0)</f>
        <v>0</v>
      </c>
      <c r="BG629" s="120">
        <f>IF(N629="zákl. přenesená",J629,0)</f>
        <v>0</v>
      </c>
      <c r="BH629" s="120">
        <f>IF(N629="sníž. přenesená",J629,0)</f>
        <v>0</v>
      </c>
      <c r="BI629" s="120">
        <f>IF(N629="nulová",J629,0)</f>
        <v>0</v>
      </c>
      <c r="BJ629" s="2" t="s">
        <v>83</v>
      </c>
      <c r="BK629" s="120">
        <f>ROUND(I629*H629,2)</f>
        <v>0</v>
      </c>
      <c r="BL629" s="2" t="s">
        <v>92</v>
      </c>
      <c r="BM629" s="119" t="s">
        <v>692</v>
      </c>
    </row>
    <row r="630" spans="1:65" s="130" customFormat="1" x14ac:dyDescent="0.2">
      <c r="B630" s="131"/>
      <c r="D630" s="123" t="s">
        <v>94</v>
      </c>
      <c r="E630" s="132" t="s">
        <v>10</v>
      </c>
      <c r="F630" s="133" t="s">
        <v>680</v>
      </c>
      <c r="H630" s="134">
        <v>35493.78</v>
      </c>
      <c r="I630" s="135"/>
      <c r="L630" s="131"/>
      <c r="M630" s="136"/>
      <c r="N630" s="137"/>
      <c r="O630" s="137"/>
      <c r="P630" s="137"/>
      <c r="Q630" s="137"/>
      <c r="R630" s="137"/>
      <c r="S630" s="137"/>
      <c r="T630" s="138"/>
      <c r="AT630" s="132" t="s">
        <v>94</v>
      </c>
      <c r="AU630" s="132" t="s">
        <v>2</v>
      </c>
      <c r="AV630" s="130" t="s">
        <v>2</v>
      </c>
      <c r="AW630" s="130" t="s">
        <v>96</v>
      </c>
      <c r="AX630" s="130" t="s">
        <v>83</v>
      </c>
      <c r="AY630" s="132" t="s">
        <v>85</v>
      </c>
    </row>
    <row r="631" spans="1:65" s="14" customFormat="1" ht="21.6" customHeight="1" x14ac:dyDescent="0.2">
      <c r="A631" s="10"/>
      <c r="B631" s="106"/>
      <c r="C631" s="107" t="s">
        <v>693</v>
      </c>
      <c r="D631" s="107" t="s">
        <v>87</v>
      </c>
      <c r="E631" s="108" t="s">
        <v>694</v>
      </c>
      <c r="F631" s="109" t="s">
        <v>695</v>
      </c>
      <c r="G631" s="110" t="s">
        <v>137</v>
      </c>
      <c r="H631" s="111">
        <v>1183.126</v>
      </c>
      <c r="I631" s="112"/>
      <c r="J631" s="113">
        <f>ROUND(I631*H631,2)</f>
        <v>0</v>
      </c>
      <c r="K631" s="109" t="s">
        <v>91</v>
      </c>
      <c r="L631" s="11"/>
      <c r="M631" s="114" t="s">
        <v>10</v>
      </c>
      <c r="N631" s="115" t="s">
        <v>27</v>
      </c>
      <c r="O631" s="116"/>
      <c r="P631" s="117">
        <f>O631*H631</f>
        <v>0</v>
      </c>
      <c r="Q631" s="117">
        <v>0</v>
      </c>
      <c r="R631" s="117">
        <f>Q631*H631</f>
        <v>0</v>
      </c>
      <c r="S631" s="117">
        <v>0</v>
      </c>
      <c r="T631" s="118">
        <f>S631*H631</f>
        <v>0</v>
      </c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R631" s="119" t="s">
        <v>92</v>
      </c>
      <c r="AT631" s="119" t="s">
        <v>87</v>
      </c>
      <c r="AU631" s="119" t="s">
        <v>2</v>
      </c>
      <c r="AY631" s="2" t="s">
        <v>85</v>
      </c>
      <c r="BE631" s="120">
        <f>IF(N631="základní",J631,0)</f>
        <v>0</v>
      </c>
      <c r="BF631" s="120">
        <f>IF(N631="snížená",J631,0)</f>
        <v>0</v>
      </c>
      <c r="BG631" s="120">
        <f>IF(N631="zákl. přenesená",J631,0)</f>
        <v>0</v>
      </c>
      <c r="BH631" s="120">
        <f>IF(N631="sníž. přenesená",J631,0)</f>
        <v>0</v>
      </c>
      <c r="BI631" s="120">
        <f>IF(N631="nulová",J631,0)</f>
        <v>0</v>
      </c>
      <c r="BJ631" s="2" t="s">
        <v>83</v>
      </c>
      <c r="BK631" s="120">
        <f>ROUND(I631*H631,2)</f>
        <v>0</v>
      </c>
      <c r="BL631" s="2" t="s">
        <v>92</v>
      </c>
      <c r="BM631" s="119" t="s">
        <v>696</v>
      </c>
    </row>
    <row r="632" spans="1:65" s="14" customFormat="1" ht="32.450000000000003" customHeight="1" x14ac:dyDescent="0.2">
      <c r="A632" s="10"/>
      <c r="B632" s="106"/>
      <c r="C632" s="107" t="s">
        <v>697</v>
      </c>
      <c r="D632" s="107" t="s">
        <v>87</v>
      </c>
      <c r="E632" s="108" t="s">
        <v>698</v>
      </c>
      <c r="F632" s="109" t="s">
        <v>699</v>
      </c>
      <c r="G632" s="110" t="s">
        <v>184</v>
      </c>
      <c r="H632" s="111">
        <v>198</v>
      </c>
      <c r="I632" s="112"/>
      <c r="J632" s="113">
        <f>ROUND(I632*H632,2)</f>
        <v>0</v>
      </c>
      <c r="K632" s="109" t="s">
        <v>91</v>
      </c>
      <c r="L632" s="11"/>
      <c r="M632" s="114" t="s">
        <v>10</v>
      </c>
      <c r="N632" s="115" t="s">
        <v>27</v>
      </c>
      <c r="O632" s="116"/>
      <c r="P632" s="117">
        <f>O632*H632</f>
        <v>0</v>
      </c>
      <c r="Q632" s="117">
        <v>1.3699999999999999E-3</v>
      </c>
      <c r="R632" s="117">
        <f>Q632*H632</f>
        <v>0.27126</v>
      </c>
      <c r="S632" s="117">
        <v>0</v>
      </c>
      <c r="T632" s="118">
        <f>S632*H632</f>
        <v>0</v>
      </c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R632" s="119" t="s">
        <v>92</v>
      </c>
      <c r="AT632" s="119" t="s">
        <v>87</v>
      </c>
      <c r="AU632" s="119" t="s">
        <v>2</v>
      </c>
      <c r="AY632" s="2" t="s">
        <v>85</v>
      </c>
      <c r="BE632" s="120">
        <f>IF(N632="základní",J632,0)</f>
        <v>0</v>
      </c>
      <c r="BF632" s="120">
        <f>IF(N632="snížená",J632,0)</f>
        <v>0</v>
      </c>
      <c r="BG632" s="120">
        <f>IF(N632="zákl. přenesená",J632,0)</f>
        <v>0</v>
      </c>
      <c r="BH632" s="120">
        <f>IF(N632="sníž. přenesená",J632,0)</f>
        <v>0</v>
      </c>
      <c r="BI632" s="120">
        <f>IF(N632="nulová",J632,0)</f>
        <v>0</v>
      </c>
      <c r="BJ632" s="2" t="s">
        <v>83</v>
      </c>
      <c r="BK632" s="120">
        <f>ROUND(I632*H632,2)</f>
        <v>0</v>
      </c>
      <c r="BL632" s="2" t="s">
        <v>92</v>
      </c>
      <c r="BM632" s="119" t="s">
        <v>700</v>
      </c>
    </row>
    <row r="633" spans="1:65" s="130" customFormat="1" x14ac:dyDescent="0.2">
      <c r="B633" s="131"/>
      <c r="D633" s="123" t="s">
        <v>94</v>
      </c>
      <c r="E633" s="132" t="s">
        <v>10</v>
      </c>
      <c r="F633" s="133" t="s">
        <v>701</v>
      </c>
      <c r="H633" s="134">
        <v>198</v>
      </c>
      <c r="I633" s="135"/>
      <c r="L633" s="131"/>
      <c r="M633" s="136"/>
      <c r="N633" s="137"/>
      <c r="O633" s="137"/>
      <c r="P633" s="137"/>
      <c r="Q633" s="137"/>
      <c r="R633" s="137"/>
      <c r="S633" s="137"/>
      <c r="T633" s="138"/>
      <c r="AT633" s="132" t="s">
        <v>94</v>
      </c>
      <c r="AU633" s="132" t="s">
        <v>2</v>
      </c>
      <c r="AV633" s="130" t="s">
        <v>2</v>
      </c>
      <c r="AW633" s="130" t="s">
        <v>96</v>
      </c>
      <c r="AX633" s="130" t="s">
        <v>83</v>
      </c>
      <c r="AY633" s="132" t="s">
        <v>85</v>
      </c>
    </row>
    <row r="634" spans="1:65" s="14" customFormat="1" ht="54" customHeight="1" x14ac:dyDescent="0.2">
      <c r="A634" s="10"/>
      <c r="B634" s="106"/>
      <c r="C634" s="107" t="s">
        <v>702</v>
      </c>
      <c r="D634" s="107" t="s">
        <v>87</v>
      </c>
      <c r="E634" s="108" t="s">
        <v>703</v>
      </c>
      <c r="F634" s="109" t="s">
        <v>704</v>
      </c>
      <c r="G634" s="110" t="s">
        <v>184</v>
      </c>
      <c r="H634" s="111">
        <v>338</v>
      </c>
      <c r="I634" s="112"/>
      <c r="J634" s="113">
        <f>ROUND(I634*H634,2)</f>
        <v>0</v>
      </c>
      <c r="K634" s="109" t="s">
        <v>91</v>
      </c>
      <c r="L634" s="11"/>
      <c r="M634" s="114" t="s">
        <v>10</v>
      </c>
      <c r="N634" s="115" t="s">
        <v>27</v>
      </c>
      <c r="O634" s="116"/>
      <c r="P634" s="117">
        <f>O634*H634</f>
        <v>0</v>
      </c>
      <c r="Q634" s="117">
        <v>2.32E-3</v>
      </c>
      <c r="R634" s="117">
        <f>Q634*H634</f>
        <v>0.78415999999999997</v>
      </c>
      <c r="S634" s="117">
        <v>0</v>
      </c>
      <c r="T634" s="118">
        <f>S634*H634</f>
        <v>0</v>
      </c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R634" s="119" t="s">
        <v>92</v>
      </c>
      <c r="AT634" s="119" t="s">
        <v>87</v>
      </c>
      <c r="AU634" s="119" t="s">
        <v>2</v>
      </c>
      <c r="AY634" s="2" t="s">
        <v>85</v>
      </c>
      <c r="BE634" s="120">
        <f>IF(N634="základní",J634,0)</f>
        <v>0</v>
      </c>
      <c r="BF634" s="120">
        <f>IF(N634="snížená",J634,0)</f>
        <v>0</v>
      </c>
      <c r="BG634" s="120">
        <f>IF(N634="zákl. přenesená",J634,0)</f>
        <v>0</v>
      </c>
      <c r="BH634" s="120">
        <f>IF(N634="sníž. přenesená",J634,0)</f>
        <v>0</v>
      </c>
      <c r="BI634" s="120">
        <f>IF(N634="nulová",J634,0)</f>
        <v>0</v>
      </c>
      <c r="BJ634" s="2" t="s">
        <v>83</v>
      </c>
      <c r="BK634" s="120">
        <f>ROUND(I634*H634,2)</f>
        <v>0</v>
      </c>
      <c r="BL634" s="2" t="s">
        <v>92</v>
      </c>
      <c r="BM634" s="119" t="s">
        <v>705</v>
      </c>
    </row>
    <row r="635" spans="1:65" s="130" customFormat="1" x14ac:dyDescent="0.2">
      <c r="B635" s="131"/>
      <c r="D635" s="123" t="s">
        <v>94</v>
      </c>
      <c r="E635" s="132" t="s">
        <v>10</v>
      </c>
      <c r="F635" s="133" t="s">
        <v>706</v>
      </c>
      <c r="H635" s="134">
        <v>68</v>
      </c>
      <c r="I635" s="135"/>
      <c r="L635" s="131"/>
      <c r="M635" s="136"/>
      <c r="N635" s="137"/>
      <c r="O635" s="137"/>
      <c r="P635" s="137"/>
      <c r="Q635" s="137"/>
      <c r="R635" s="137"/>
      <c r="S635" s="137"/>
      <c r="T635" s="138"/>
      <c r="AT635" s="132" t="s">
        <v>94</v>
      </c>
      <c r="AU635" s="132" t="s">
        <v>2</v>
      </c>
      <c r="AV635" s="130" t="s">
        <v>2</v>
      </c>
      <c r="AW635" s="130" t="s">
        <v>96</v>
      </c>
      <c r="AX635" s="130" t="s">
        <v>84</v>
      </c>
      <c r="AY635" s="132" t="s">
        <v>85</v>
      </c>
    </row>
    <row r="636" spans="1:65" s="130" customFormat="1" x14ac:dyDescent="0.2">
      <c r="B636" s="131"/>
      <c r="D636" s="123" t="s">
        <v>94</v>
      </c>
      <c r="E636" s="132" t="s">
        <v>10</v>
      </c>
      <c r="F636" s="133" t="s">
        <v>707</v>
      </c>
      <c r="H636" s="134">
        <v>270</v>
      </c>
      <c r="I636" s="135"/>
      <c r="L636" s="131"/>
      <c r="M636" s="136"/>
      <c r="N636" s="137"/>
      <c r="O636" s="137"/>
      <c r="P636" s="137"/>
      <c r="Q636" s="137"/>
      <c r="R636" s="137"/>
      <c r="S636" s="137"/>
      <c r="T636" s="138"/>
      <c r="AT636" s="132" t="s">
        <v>94</v>
      </c>
      <c r="AU636" s="132" t="s">
        <v>2</v>
      </c>
      <c r="AV636" s="130" t="s">
        <v>2</v>
      </c>
      <c r="AW636" s="130" t="s">
        <v>96</v>
      </c>
      <c r="AX636" s="130" t="s">
        <v>84</v>
      </c>
      <c r="AY636" s="132" t="s">
        <v>85</v>
      </c>
    </row>
    <row r="637" spans="1:65" s="139" customFormat="1" x14ac:dyDescent="0.2">
      <c r="B637" s="140"/>
      <c r="D637" s="123" t="s">
        <v>94</v>
      </c>
      <c r="E637" s="141" t="s">
        <v>10</v>
      </c>
      <c r="F637" s="142" t="s">
        <v>100</v>
      </c>
      <c r="H637" s="143">
        <v>338</v>
      </c>
      <c r="I637" s="144"/>
      <c r="L637" s="140"/>
      <c r="M637" s="145"/>
      <c r="N637" s="146"/>
      <c r="O637" s="146"/>
      <c r="P637" s="146"/>
      <c r="Q637" s="146"/>
      <c r="R637" s="146"/>
      <c r="S637" s="146"/>
      <c r="T637" s="147"/>
      <c r="AT637" s="141" t="s">
        <v>94</v>
      </c>
      <c r="AU637" s="141" t="s">
        <v>2</v>
      </c>
      <c r="AV637" s="139" t="s">
        <v>92</v>
      </c>
      <c r="AW637" s="139" t="s">
        <v>96</v>
      </c>
      <c r="AX637" s="139" t="s">
        <v>83</v>
      </c>
      <c r="AY637" s="141" t="s">
        <v>85</v>
      </c>
    </row>
    <row r="638" spans="1:65" s="14" customFormat="1" ht="21.6" customHeight="1" x14ac:dyDescent="0.2">
      <c r="A638" s="10"/>
      <c r="B638" s="106"/>
      <c r="C638" s="107" t="s">
        <v>708</v>
      </c>
      <c r="D638" s="107" t="s">
        <v>87</v>
      </c>
      <c r="E638" s="108" t="s">
        <v>709</v>
      </c>
      <c r="F638" s="109" t="s">
        <v>710</v>
      </c>
      <c r="G638" s="110" t="s">
        <v>144</v>
      </c>
      <c r="H638" s="111">
        <v>11</v>
      </c>
      <c r="I638" s="112"/>
      <c r="J638" s="113">
        <f>ROUND(I638*H638,2)</f>
        <v>0</v>
      </c>
      <c r="K638" s="109" t="s">
        <v>10</v>
      </c>
      <c r="L638" s="11"/>
      <c r="M638" s="114" t="s">
        <v>10</v>
      </c>
      <c r="N638" s="115" t="s">
        <v>27</v>
      </c>
      <c r="O638" s="116"/>
      <c r="P638" s="117">
        <f>O638*H638</f>
        <v>0</v>
      </c>
      <c r="Q638" s="117">
        <v>0</v>
      </c>
      <c r="R638" s="117">
        <f>Q638*H638</f>
        <v>0</v>
      </c>
      <c r="S638" s="117">
        <v>0</v>
      </c>
      <c r="T638" s="118">
        <f>S638*H638</f>
        <v>0</v>
      </c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R638" s="119" t="s">
        <v>92</v>
      </c>
      <c r="AT638" s="119" t="s">
        <v>87</v>
      </c>
      <c r="AU638" s="119" t="s">
        <v>2</v>
      </c>
      <c r="AY638" s="2" t="s">
        <v>85</v>
      </c>
      <c r="BE638" s="120">
        <f>IF(N638="základní",J638,0)</f>
        <v>0</v>
      </c>
      <c r="BF638" s="120">
        <f>IF(N638="snížená",J638,0)</f>
        <v>0</v>
      </c>
      <c r="BG638" s="120">
        <f>IF(N638="zákl. přenesená",J638,0)</f>
        <v>0</v>
      </c>
      <c r="BH638" s="120">
        <f>IF(N638="sníž. přenesená",J638,0)</f>
        <v>0</v>
      </c>
      <c r="BI638" s="120">
        <f>IF(N638="nulová",J638,0)</f>
        <v>0</v>
      </c>
      <c r="BJ638" s="2" t="s">
        <v>83</v>
      </c>
      <c r="BK638" s="120">
        <f>ROUND(I638*H638,2)</f>
        <v>0</v>
      </c>
      <c r="BL638" s="2" t="s">
        <v>92</v>
      </c>
      <c r="BM638" s="119" t="s">
        <v>711</v>
      </c>
    </row>
    <row r="639" spans="1:65" s="92" customFormat="1" ht="22.9" customHeight="1" x14ac:dyDescent="0.2">
      <c r="B639" s="93"/>
      <c r="D639" s="94" t="s">
        <v>81</v>
      </c>
      <c r="E639" s="104" t="s">
        <v>712</v>
      </c>
      <c r="F639" s="104" t="s">
        <v>713</v>
      </c>
      <c r="I639" s="96"/>
      <c r="J639" s="105">
        <f>BK639</f>
        <v>0</v>
      </c>
      <c r="L639" s="93"/>
      <c r="M639" s="98"/>
      <c r="N639" s="99"/>
      <c r="O639" s="99"/>
      <c r="P639" s="100">
        <f>SUM(P640:P654)</f>
        <v>0</v>
      </c>
      <c r="Q639" s="99"/>
      <c r="R639" s="100">
        <f>SUM(R640:R654)</f>
        <v>0</v>
      </c>
      <c r="S639" s="99"/>
      <c r="T639" s="101">
        <f>SUM(T640:T654)</f>
        <v>0</v>
      </c>
      <c r="AR639" s="94" t="s">
        <v>83</v>
      </c>
      <c r="AT639" s="102" t="s">
        <v>81</v>
      </c>
      <c r="AU639" s="102" t="s">
        <v>83</v>
      </c>
      <c r="AY639" s="94" t="s">
        <v>85</v>
      </c>
      <c r="BK639" s="103">
        <f>SUM(BK640:BK654)</f>
        <v>0</v>
      </c>
    </row>
    <row r="640" spans="1:65" s="14" customFormat="1" ht="32.450000000000003" customHeight="1" x14ac:dyDescent="0.2">
      <c r="A640" s="10"/>
      <c r="B640" s="106"/>
      <c r="C640" s="107" t="s">
        <v>714</v>
      </c>
      <c r="D640" s="107" t="s">
        <v>87</v>
      </c>
      <c r="E640" s="108" t="s">
        <v>715</v>
      </c>
      <c r="F640" s="109" t="s">
        <v>716</v>
      </c>
      <c r="G640" s="110" t="s">
        <v>144</v>
      </c>
      <c r="H640" s="111">
        <v>1</v>
      </c>
      <c r="I640" s="112"/>
      <c r="J640" s="113">
        <f t="shared" ref="J640:J654" si="10">ROUND(I640*H640,2)</f>
        <v>0</v>
      </c>
      <c r="K640" s="109" t="s">
        <v>10</v>
      </c>
      <c r="L640" s="11"/>
      <c r="M640" s="114" t="s">
        <v>10</v>
      </c>
      <c r="N640" s="115" t="s">
        <v>27</v>
      </c>
      <c r="O640" s="116"/>
      <c r="P640" s="117">
        <f t="shared" ref="P640:P654" si="11">O640*H640</f>
        <v>0</v>
      </c>
      <c r="Q640" s="117">
        <v>0</v>
      </c>
      <c r="R640" s="117">
        <f t="shared" ref="R640:R654" si="12">Q640*H640</f>
        <v>0</v>
      </c>
      <c r="S640" s="117">
        <v>0</v>
      </c>
      <c r="T640" s="118">
        <f t="shared" ref="T640:T654" si="13">S640*H640</f>
        <v>0</v>
      </c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R640" s="119" t="s">
        <v>92</v>
      </c>
      <c r="AT640" s="119" t="s">
        <v>87</v>
      </c>
      <c r="AU640" s="119" t="s">
        <v>2</v>
      </c>
      <c r="AY640" s="2" t="s">
        <v>85</v>
      </c>
      <c r="BE640" s="120">
        <f t="shared" ref="BE640:BE654" si="14">IF(N640="základní",J640,0)</f>
        <v>0</v>
      </c>
      <c r="BF640" s="120">
        <f t="shared" ref="BF640:BF654" si="15">IF(N640="snížená",J640,0)</f>
        <v>0</v>
      </c>
      <c r="BG640" s="120">
        <f t="shared" ref="BG640:BG654" si="16">IF(N640="zákl. přenesená",J640,0)</f>
        <v>0</v>
      </c>
      <c r="BH640" s="120">
        <f t="shared" ref="BH640:BH654" si="17">IF(N640="sníž. přenesená",J640,0)</f>
        <v>0</v>
      </c>
      <c r="BI640" s="120">
        <f t="shared" ref="BI640:BI654" si="18">IF(N640="nulová",J640,0)</f>
        <v>0</v>
      </c>
      <c r="BJ640" s="2" t="s">
        <v>83</v>
      </c>
      <c r="BK640" s="120">
        <f t="shared" ref="BK640:BK654" si="19">ROUND(I640*H640,2)</f>
        <v>0</v>
      </c>
      <c r="BL640" s="2" t="s">
        <v>92</v>
      </c>
      <c r="BM640" s="119" t="s">
        <v>717</v>
      </c>
    </row>
    <row r="641" spans="1:65" s="14" customFormat="1" ht="32.450000000000003" customHeight="1" x14ac:dyDescent="0.2">
      <c r="A641" s="10"/>
      <c r="B641" s="106"/>
      <c r="C641" s="107" t="s">
        <v>718</v>
      </c>
      <c r="D641" s="107" t="s">
        <v>87</v>
      </c>
      <c r="E641" s="108" t="s">
        <v>719</v>
      </c>
      <c r="F641" s="109" t="s">
        <v>720</v>
      </c>
      <c r="G641" s="110" t="s">
        <v>144</v>
      </c>
      <c r="H641" s="111">
        <v>1</v>
      </c>
      <c r="I641" s="112"/>
      <c r="J641" s="113">
        <f t="shared" si="10"/>
        <v>0</v>
      </c>
      <c r="K641" s="109" t="s">
        <v>10</v>
      </c>
      <c r="L641" s="11"/>
      <c r="M641" s="114" t="s">
        <v>10</v>
      </c>
      <c r="N641" s="115" t="s">
        <v>27</v>
      </c>
      <c r="O641" s="116"/>
      <c r="P641" s="117">
        <f t="shared" si="11"/>
        <v>0</v>
      </c>
      <c r="Q641" s="117">
        <v>0</v>
      </c>
      <c r="R641" s="117">
        <f t="shared" si="12"/>
        <v>0</v>
      </c>
      <c r="S641" s="117">
        <v>0</v>
      </c>
      <c r="T641" s="118">
        <f t="shared" si="13"/>
        <v>0</v>
      </c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R641" s="119" t="s">
        <v>92</v>
      </c>
      <c r="AT641" s="119" t="s">
        <v>87</v>
      </c>
      <c r="AU641" s="119" t="s">
        <v>2</v>
      </c>
      <c r="AY641" s="2" t="s">
        <v>85</v>
      </c>
      <c r="BE641" s="120">
        <f t="shared" si="14"/>
        <v>0</v>
      </c>
      <c r="BF641" s="120">
        <f t="shared" si="15"/>
        <v>0</v>
      </c>
      <c r="BG641" s="120">
        <f t="shared" si="16"/>
        <v>0</v>
      </c>
      <c r="BH641" s="120">
        <f t="shared" si="17"/>
        <v>0</v>
      </c>
      <c r="BI641" s="120">
        <f t="shared" si="18"/>
        <v>0</v>
      </c>
      <c r="BJ641" s="2" t="s">
        <v>83</v>
      </c>
      <c r="BK641" s="120">
        <f t="shared" si="19"/>
        <v>0</v>
      </c>
      <c r="BL641" s="2" t="s">
        <v>92</v>
      </c>
      <c r="BM641" s="119" t="s">
        <v>721</v>
      </c>
    </row>
    <row r="642" spans="1:65" s="14" customFormat="1" ht="14.45" customHeight="1" x14ac:dyDescent="0.2">
      <c r="A642" s="10"/>
      <c r="B642" s="106"/>
      <c r="C642" s="107" t="s">
        <v>722</v>
      </c>
      <c r="D642" s="107" t="s">
        <v>87</v>
      </c>
      <c r="E642" s="108" t="s">
        <v>723</v>
      </c>
      <c r="F642" s="109" t="s">
        <v>724</v>
      </c>
      <c r="G642" s="110" t="s">
        <v>144</v>
      </c>
      <c r="H642" s="111">
        <v>1</v>
      </c>
      <c r="I642" s="112"/>
      <c r="J642" s="113">
        <f t="shared" si="10"/>
        <v>0</v>
      </c>
      <c r="K642" s="109" t="s">
        <v>10</v>
      </c>
      <c r="L642" s="11"/>
      <c r="M642" s="114" t="s">
        <v>10</v>
      </c>
      <c r="N642" s="115" t="s">
        <v>27</v>
      </c>
      <c r="O642" s="116"/>
      <c r="P642" s="117">
        <f t="shared" si="11"/>
        <v>0</v>
      </c>
      <c r="Q642" s="117">
        <v>0</v>
      </c>
      <c r="R642" s="117">
        <f t="shared" si="12"/>
        <v>0</v>
      </c>
      <c r="S642" s="117">
        <v>0</v>
      </c>
      <c r="T642" s="118">
        <f t="shared" si="13"/>
        <v>0</v>
      </c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R642" s="119" t="s">
        <v>92</v>
      </c>
      <c r="AT642" s="119" t="s">
        <v>87</v>
      </c>
      <c r="AU642" s="119" t="s">
        <v>2</v>
      </c>
      <c r="AY642" s="2" t="s">
        <v>85</v>
      </c>
      <c r="BE642" s="120">
        <f t="shared" si="14"/>
        <v>0</v>
      </c>
      <c r="BF642" s="120">
        <f t="shared" si="15"/>
        <v>0</v>
      </c>
      <c r="BG642" s="120">
        <f t="shared" si="16"/>
        <v>0</v>
      </c>
      <c r="BH642" s="120">
        <f t="shared" si="17"/>
        <v>0</v>
      </c>
      <c r="BI642" s="120">
        <f t="shared" si="18"/>
        <v>0</v>
      </c>
      <c r="BJ642" s="2" t="s">
        <v>83</v>
      </c>
      <c r="BK642" s="120">
        <f t="shared" si="19"/>
        <v>0</v>
      </c>
      <c r="BL642" s="2" t="s">
        <v>92</v>
      </c>
      <c r="BM642" s="119" t="s">
        <v>725</v>
      </c>
    </row>
    <row r="643" spans="1:65" s="14" customFormat="1" ht="21.6" customHeight="1" x14ac:dyDescent="0.2">
      <c r="A643" s="10"/>
      <c r="B643" s="106"/>
      <c r="C643" s="107" t="s">
        <v>726</v>
      </c>
      <c r="D643" s="107" t="s">
        <v>87</v>
      </c>
      <c r="E643" s="108" t="s">
        <v>727</v>
      </c>
      <c r="F643" s="109" t="s">
        <v>728</v>
      </c>
      <c r="G643" s="110" t="s">
        <v>144</v>
      </c>
      <c r="H643" s="111">
        <v>1</v>
      </c>
      <c r="I643" s="112"/>
      <c r="J643" s="113">
        <f t="shared" si="10"/>
        <v>0</v>
      </c>
      <c r="K643" s="109" t="s">
        <v>10</v>
      </c>
      <c r="L643" s="11"/>
      <c r="M643" s="114" t="s">
        <v>10</v>
      </c>
      <c r="N643" s="115" t="s">
        <v>27</v>
      </c>
      <c r="O643" s="116"/>
      <c r="P643" s="117">
        <f t="shared" si="11"/>
        <v>0</v>
      </c>
      <c r="Q643" s="117">
        <v>0</v>
      </c>
      <c r="R643" s="117">
        <f t="shared" si="12"/>
        <v>0</v>
      </c>
      <c r="S643" s="117">
        <v>0</v>
      </c>
      <c r="T643" s="118">
        <f t="shared" si="13"/>
        <v>0</v>
      </c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R643" s="119" t="s">
        <v>92</v>
      </c>
      <c r="AT643" s="119" t="s">
        <v>87</v>
      </c>
      <c r="AU643" s="119" t="s">
        <v>2</v>
      </c>
      <c r="AY643" s="2" t="s">
        <v>85</v>
      </c>
      <c r="BE643" s="120">
        <f t="shared" si="14"/>
        <v>0</v>
      </c>
      <c r="BF643" s="120">
        <f t="shared" si="15"/>
        <v>0</v>
      </c>
      <c r="BG643" s="120">
        <f t="shared" si="16"/>
        <v>0</v>
      </c>
      <c r="BH643" s="120">
        <f t="shared" si="17"/>
        <v>0</v>
      </c>
      <c r="BI643" s="120">
        <f t="shared" si="18"/>
        <v>0</v>
      </c>
      <c r="BJ643" s="2" t="s">
        <v>83</v>
      </c>
      <c r="BK643" s="120">
        <f t="shared" si="19"/>
        <v>0</v>
      </c>
      <c r="BL643" s="2" t="s">
        <v>92</v>
      </c>
      <c r="BM643" s="119" t="s">
        <v>729</v>
      </c>
    </row>
    <row r="644" spans="1:65" s="14" customFormat="1" ht="21.6" customHeight="1" x14ac:dyDescent="0.2">
      <c r="A644" s="10"/>
      <c r="B644" s="106"/>
      <c r="C644" s="107" t="s">
        <v>730</v>
      </c>
      <c r="D644" s="107" t="s">
        <v>87</v>
      </c>
      <c r="E644" s="108" t="s">
        <v>731</v>
      </c>
      <c r="F644" s="109" t="s">
        <v>732</v>
      </c>
      <c r="G644" s="110" t="s">
        <v>144</v>
      </c>
      <c r="H644" s="111">
        <v>12</v>
      </c>
      <c r="I644" s="112"/>
      <c r="J644" s="113">
        <f t="shared" si="10"/>
        <v>0</v>
      </c>
      <c r="K644" s="109" t="s">
        <v>10</v>
      </c>
      <c r="L644" s="11"/>
      <c r="M644" s="114" t="s">
        <v>10</v>
      </c>
      <c r="N644" s="115" t="s">
        <v>27</v>
      </c>
      <c r="O644" s="116"/>
      <c r="P644" s="117">
        <f t="shared" si="11"/>
        <v>0</v>
      </c>
      <c r="Q644" s="117">
        <v>0</v>
      </c>
      <c r="R644" s="117">
        <f t="shared" si="12"/>
        <v>0</v>
      </c>
      <c r="S644" s="117">
        <v>0</v>
      </c>
      <c r="T644" s="118">
        <f t="shared" si="13"/>
        <v>0</v>
      </c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R644" s="119" t="s">
        <v>92</v>
      </c>
      <c r="AT644" s="119" t="s">
        <v>87</v>
      </c>
      <c r="AU644" s="119" t="s">
        <v>2</v>
      </c>
      <c r="AY644" s="2" t="s">
        <v>85</v>
      </c>
      <c r="BE644" s="120">
        <f t="shared" si="14"/>
        <v>0</v>
      </c>
      <c r="BF644" s="120">
        <f t="shared" si="15"/>
        <v>0</v>
      </c>
      <c r="BG644" s="120">
        <f t="shared" si="16"/>
        <v>0</v>
      </c>
      <c r="BH644" s="120">
        <f t="shared" si="17"/>
        <v>0</v>
      </c>
      <c r="BI644" s="120">
        <f t="shared" si="18"/>
        <v>0</v>
      </c>
      <c r="BJ644" s="2" t="s">
        <v>83</v>
      </c>
      <c r="BK644" s="120">
        <f t="shared" si="19"/>
        <v>0</v>
      </c>
      <c r="BL644" s="2" t="s">
        <v>92</v>
      </c>
      <c r="BM644" s="119" t="s">
        <v>733</v>
      </c>
    </row>
    <row r="645" spans="1:65" s="14" customFormat="1" ht="21.6" customHeight="1" x14ac:dyDescent="0.2">
      <c r="A645" s="10"/>
      <c r="B645" s="106"/>
      <c r="C645" s="107" t="s">
        <v>734</v>
      </c>
      <c r="D645" s="107" t="s">
        <v>87</v>
      </c>
      <c r="E645" s="108" t="s">
        <v>735</v>
      </c>
      <c r="F645" s="109" t="s">
        <v>736</v>
      </c>
      <c r="G645" s="110" t="s">
        <v>144</v>
      </c>
      <c r="H645" s="111">
        <v>12</v>
      </c>
      <c r="I645" s="112"/>
      <c r="J645" s="113">
        <f t="shared" si="10"/>
        <v>0</v>
      </c>
      <c r="K645" s="109" t="s">
        <v>10</v>
      </c>
      <c r="L645" s="11"/>
      <c r="M645" s="114" t="s">
        <v>10</v>
      </c>
      <c r="N645" s="115" t="s">
        <v>27</v>
      </c>
      <c r="O645" s="116"/>
      <c r="P645" s="117">
        <f t="shared" si="11"/>
        <v>0</v>
      </c>
      <c r="Q645" s="117">
        <v>0</v>
      </c>
      <c r="R645" s="117">
        <f t="shared" si="12"/>
        <v>0</v>
      </c>
      <c r="S645" s="117">
        <v>0</v>
      </c>
      <c r="T645" s="118">
        <f t="shared" si="13"/>
        <v>0</v>
      </c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R645" s="119" t="s">
        <v>92</v>
      </c>
      <c r="AT645" s="119" t="s">
        <v>87</v>
      </c>
      <c r="AU645" s="119" t="s">
        <v>2</v>
      </c>
      <c r="AY645" s="2" t="s">
        <v>85</v>
      </c>
      <c r="BE645" s="120">
        <f t="shared" si="14"/>
        <v>0</v>
      </c>
      <c r="BF645" s="120">
        <f t="shared" si="15"/>
        <v>0</v>
      </c>
      <c r="BG645" s="120">
        <f t="shared" si="16"/>
        <v>0</v>
      </c>
      <c r="BH645" s="120">
        <f t="shared" si="17"/>
        <v>0</v>
      </c>
      <c r="BI645" s="120">
        <f t="shared" si="18"/>
        <v>0</v>
      </c>
      <c r="BJ645" s="2" t="s">
        <v>83</v>
      </c>
      <c r="BK645" s="120">
        <f t="shared" si="19"/>
        <v>0</v>
      </c>
      <c r="BL645" s="2" t="s">
        <v>92</v>
      </c>
      <c r="BM645" s="119" t="s">
        <v>737</v>
      </c>
    </row>
    <row r="646" spans="1:65" s="14" customFormat="1" ht="21.6" customHeight="1" x14ac:dyDescent="0.2">
      <c r="A646" s="10"/>
      <c r="B646" s="106"/>
      <c r="C646" s="107" t="s">
        <v>738</v>
      </c>
      <c r="D646" s="107" t="s">
        <v>87</v>
      </c>
      <c r="E646" s="108" t="s">
        <v>739</v>
      </c>
      <c r="F646" s="109" t="s">
        <v>740</v>
      </c>
      <c r="G646" s="110" t="s">
        <v>184</v>
      </c>
      <c r="H646" s="111">
        <v>36.950000000000003</v>
      </c>
      <c r="I646" s="112"/>
      <c r="J646" s="113">
        <f t="shared" si="10"/>
        <v>0</v>
      </c>
      <c r="K646" s="109" t="s">
        <v>10</v>
      </c>
      <c r="L646" s="11"/>
      <c r="M646" s="114" t="s">
        <v>10</v>
      </c>
      <c r="N646" s="115" t="s">
        <v>27</v>
      </c>
      <c r="O646" s="116"/>
      <c r="P646" s="117">
        <f t="shared" si="11"/>
        <v>0</v>
      </c>
      <c r="Q646" s="117">
        <v>0</v>
      </c>
      <c r="R646" s="117">
        <f t="shared" si="12"/>
        <v>0</v>
      </c>
      <c r="S646" s="117">
        <v>0</v>
      </c>
      <c r="T646" s="118">
        <f t="shared" si="13"/>
        <v>0</v>
      </c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R646" s="119" t="s">
        <v>92</v>
      </c>
      <c r="AT646" s="119" t="s">
        <v>87</v>
      </c>
      <c r="AU646" s="119" t="s">
        <v>2</v>
      </c>
      <c r="AY646" s="2" t="s">
        <v>85</v>
      </c>
      <c r="BE646" s="120">
        <f t="shared" si="14"/>
        <v>0</v>
      </c>
      <c r="BF646" s="120">
        <f t="shared" si="15"/>
        <v>0</v>
      </c>
      <c r="BG646" s="120">
        <f t="shared" si="16"/>
        <v>0</v>
      </c>
      <c r="BH646" s="120">
        <f t="shared" si="17"/>
        <v>0</v>
      </c>
      <c r="BI646" s="120">
        <f t="shared" si="18"/>
        <v>0</v>
      </c>
      <c r="BJ646" s="2" t="s">
        <v>83</v>
      </c>
      <c r="BK646" s="120">
        <f t="shared" si="19"/>
        <v>0</v>
      </c>
      <c r="BL646" s="2" t="s">
        <v>92</v>
      </c>
      <c r="BM646" s="119" t="s">
        <v>741</v>
      </c>
    </row>
    <row r="647" spans="1:65" s="14" customFormat="1" ht="21.6" customHeight="1" x14ac:dyDescent="0.2">
      <c r="A647" s="10"/>
      <c r="B647" s="106"/>
      <c r="C647" s="107" t="s">
        <v>742</v>
      </c>
      <c r="D647" s="107" t="s">
        <v>87</v>
      </c>
      <c r="E647" s="108" t="s">
        <v>743</v>
      </c>
      <c r="F647" s="109" t="s">
        <v>744</v>
      </c>
      <c r="G647" s="110" t="s">
        <v>144</v>
      </c>
      <c r="H647" s="111">
        <v>1</v>
      </c>
      <c r="I647" s="112"/>
      <c r="J647" s="113">
        <f t="shared" si="10"/>
        <v>0</v>
      </c>
      <c r="K647" s="109" t="s">
        <v>10</v>
      </c>
      <c r="L647" s="11"/>
      <c r="M647" s="114" t="s">
        <v>10</v>
      </c>
      <c r="N647" s="115" t="s">
        <v>27</v>
      </c>
      <c r="O647" s="116"/>
      <c r="P647" s="117">
        <f t="shared" si="11"/>
        <v>0</v>
      </c>
      <c r="Q647" s="117">
        <v>0</v>
      </c>
      <c r="R647" s="117">
        <f t="shared" si="12"/>
        <v>0</v>
      </c>
      <c r="S647" s="117">
        <v>0</v>
      </c>
      <c r="T647" s="118">
        <f t="shared" si="13"/>
        <v>0</v>
      </c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R647" s="119" t="s">
        <v>92</v>
      </c>
      <c r="AT647" s="119" t="s">
        <v>87</v>
      </c>
      <c r="AU647" s="119" t="s">
        <v>2</v>
      </c>
      <c r="AY647" s="2" t="s">
        <v>85</v>
      </c>
      <c r="BE647" s="120">
        <f t="shared" si="14"/>
        <v>0</v>
      </c>
      <c r="BF647" s="120">
        <f t="shared" si="15"/>
        <v>0</v>
      </c>
      <c r="BG647" s="120">
        <f t="shared" si="16"/>
        <v>0</v>
      </c>
      <c r="BH647" s="120">
        <f t="shared" si="17"/>
        <v>0</v>
      </c>
      <c r="BI647" s="120">
        <f t="shared" si="18"/>
        <v>0</v>
      </c>
      <c r="BJ647" s="2" t="s">
        <v>83</v>
      </c>
      <c r="BK647" s="120">
        <f t="shared" si="19"/>
        <v>0</v>
      </c>
      <c r="BL647" s="2" t="s">
        <v>92</v>
      </c>
      <c r="BM647" s="119" t="s">
        <v>745</v>
      </c>
    </row>
    <row r="648" spans="1:65" s="14" customFormat="1" ht="21.6" customHeight="1" x14ac:dyDescent="0.2">
      <c r="A648" s="10"/>
      <c r="B648" s="106"/>
      <c r="C648" s="107" t="s">
        <v>746</v>
      </c>
      <c r="D648" s="107" t="s">
        <v>87</v>
      </c>
      <c r="E648" s="108" t="s">
        <v>747</v>
      </c>
      <c r="F648" s="109" t="s">
        <v>748</v>
      </c>
      <c r="G648" s="110" t="s">
        <v>184</v>
      </c>
      <c r="H648" s="111">
        <v>322.55</v>
      </c>
      <c r="I648" s="112"/>
      <c r="J648" s="113">
        <f t="shared" si="10"/>
        <v>0</v>
      </c>
      <c r="K648" s="109" t="s">
        <v>10</v>
      </c>
      <c r="L648" s="11"/>
      <c r="M648" s="114" t="s">
        <v>10</v>
      </c>
      <c r="N648" s="115" t="s">
        <v>27</v>
      </c>
      <c r="O648" s="116"/>
      <c r="P648" s="117">
        <f t="shared" si="11"/>
        <v>0</v>
      </c>
      <c r="Q648" s="117">
        <v>0</v>
      </c>
      <c r="R648" s="117">
        <f t="shared" si="12"/>
        <v>0</v>
      </c>
      <c r="S648" s="117">
        <v>0</v>
      </c>
      <c r="T648" s="118">
        <f t="shared" si="13"/>
        <v>0</v>
      </c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R648" s="119" t="s">
        <v>92</v>
      </c>
      <c r="AT648" s="119" t="s">
        <v>87</v>
      </c>
      <c r="AU648" s="119" t="s">
        <v>2</v>
      </c>
      <c r="AY648" s="2" t="s">
        <v>85</v>
      </c>
      <c r="BE648" s="120">
        <f t="shared" si="14"/>
        <v>0</v>
      </c>
      <c r="BF648" s="120">
        <f t="shared" si="15"/>
        <v>0</v>
      </c>
      <c r="BG648" s="120">
        <f t="shared" si="16"/>
        <v>0</v>
      </c>
      <c r="BH648" s="120">
        <f t="shared" si="17"/>
        <v>0</v>
      </c>
      <c r="BI648" s="120">
        <f t="shared" si="18"/>
        <v>0</v>
      </c>
      <c r="BJ648" s="2" t="s">
        <v>83</v>
      </c>
      <c r="BK648" s="120">
        <f t="shared" si="19"/>
        <v>0</v>
      </c>
      <c r="BL648" s="2" t="s">
        <v>92</v>
      </c>
      <c r="BM648" s="119" t="s">
        <v>749</v>
      </c>
    </row>
    <row r="649" spans="1:65" s="14" customFormat="1" ht="21.6" customHeight="1" x14ac:dyDescent="0.2">
      <c r="A649" s="10"/>
      <c r="B649" s="106"/>
      <c r="C649" s="107" t="s">
        <v>750</v>
      </c>
      <c r="D649" s="107" t="s">
        <v>87</v>
      </c>
      <c r="E649" s="108" t="s">
        <v>751</v>
      </c>
      <c r="F649" s="109" t="s">
        <v>752</v>
      </c>
      <c r="G649" s="110" t="s">
        <v>144</v>
      </c>
      <c r="H649" s="111">
        <v>1</v>
      </c>
      <c r="I649" s="112"/>
      <c r="J649" s="113">
        <f t="shared" si="10"/>
        <v>0</v>
      </c>
      <c r="K649" s="109" t="s">
        <v>10</v>
      </c>
      <c r="L649" s="11"/>
      <c r="M649" s="114" t="s">
        <v>10</v>
      </c>
      <c r="N649" s="115" t="s">
        <v>27</v>
      </c>
      <c r="O649" s="116"/>
      <c r="P649" s="117">
        <f t="shared" si="11"/>
        <v>0</v>
      </c>
      <c r="Q649" s="117">
        <v>0</v>
      </c>
      <c r="R649" s="117">
        <f t="shared" si="12"/>
        <v>0</v>
      </c>
      <c r="S649" s="117">
        <v>0</v>
      </c>
      <c r="T649" s="118">
        <f t="shared" si="13"/>
        <v>0</v>
      </c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R649" s="119" t="s">
        <v>92</v>
      </c>
      <c r="AT649" s="119" t="s">
        <v>87</v>
      </c>
      <c r="AU649" s="119" t="s">
        <v>2</v>
      </c>
      <c r="AY649" s="2" t="s">
        <v>85</v>
      </c>
      <c r="BE649" s="120">
        <f t="shared" si="14"/>
        <v>0</v>
      </c>
      <c r="BF649" s="120">
        <f t="shared" si="15"/>
        <v>0</v>
      </c>
      <c r="BG649" s="120">
        <f t="shared" si="16"/>
        <v>0</v>
      </c>
      <c r="BH649" s="120">
        <f t="shared" si="17"/>
        <v>0</v>
      </c>
      <c r="BI649" s="120">
        <f t="shared" si="18"/>
        <v>0</v>
      </c>
      <c r="BJ649" s="2" t="s">
        <v>83</v>
      </c>
      <c r="BK649" s="120">
        <f t="shared" si="19"/>
        <v>0</v>
      </c>
      <c r="BL649" s="2" t="s">
        <v>92</v>
      </c>
      <c r="BM649" s="119" t="s">
        <v>753</v>
      </c>
    </row>
    <row r="650" spans="1:65" s="14" customFormat="1" ht="21.6" customHeight="1" x14ac:dyDescent="0.2">
      <c r="A650" s="10"/>
      <c r="B650" s="106"/>
      <c r="C650" s="107" t="s">
        <v>754</v>
      </c>
      <c r="D650" s="107" t="s">
        <v>87</v>
      </c>
      <c r="E650" s="108" t="s">
        <v>755</v>
      </c>
      <c r="F650" s="109" t="s">
        <v>756</v>
      </c>
      <c r="G650" s="110" t="s">
        <v>184</v>
      </c>
      <c r="H650" s="111">
        <v>89.4</v>
      </c>
      <c r="I650" s="112"/>
      <c r="J650" s="113">
        <f t="shared" si="10"/>
        <v>0</v>
      </c>
      <c r="K650" s="109" t="s">
        <v>10</v>
      </c>
      <c r="L650" s="11"/>
      <c r="M650" s="114" t="s">
        <v>10</v>
      </c>
      <c r="N650" s="115" t="s">
        <v>27</v>
      </c>
      <c r="O650" s="116"/>
      <c r="P650" s="117">
        <f t="shared" si="11"/>
        <v>0</v>
      </c>
      <c r="Q650" s="117">
        <v>0</v>
      </c>
      <c r="R650" s="117">
        <f t="shared" si="12"/>
        <v>0</v>
      </c>
      <c r="S650" s="117">
        <v>0</v>
      </c>
      <c r="T650" s="118">
        <f t="shared" si="13"/>
        <v>0</v>
      </c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R650" s="119" t="s">
        <v>92</v>
      </c>
      <c r="AT650" s="119" t="s">
        <v>87</v>
      </c>
      <c r="AU650" s="119" t="s">
        <v>2</v>
      </c>
      <c r="AY650" s="2" t="s">
        <v>85</v>
      </c>
      <c r="BE650" s="120">
        <f t="shared" si="14"/>
        <v>0</v>
      </c>
      <c r="BF650" s="120">
        <f t="shared" si="15"/>
        <v>0</v>
      </c>
      <c r="BG650" s="120">
        <f t="shared" si="16"/>
        <v>0</v>
      </c>
      <c r="BH650" s="120">
        <f t="shared" si="17"/>
        <v>0</v>
      </c>
      <c r="BI650" s="120">
        <f t="shared" si="18"/>
        <v>0</v>
      </c>
      <c r="BJ650" s="2" t="s">
        <v>83</v>
      </c>
      <c r="BK650" s="120">
        <f t="shared" si="19"/>
        <v>0</v>
      </c>
      <c r="BL650" s="2" t="s">
        <v>92</v>
      </c>
      <c r="BM650" s="119" t="s">
        <v>757</v>
      </c>
    </row>
    <row r="651" spans="1:65" s="14" customFormat="1" ht="21.6" customHeight="1" x14ac:dyDescent="0.2">
      <c r="A651" s="10"/>
      <c r="B651" s="106"/>
      <c r="C651" s="107" t="s">
        <v>758</v>
      </c>
      <c r="D651" s="107" t="s">
        <v>87</v>
      </c>
      <c r="E651" s="108" t="s">
        <v>759</v>
      </c>
      <c r="F651" s="109" t="s">
        <v>760</v>
      </c>
      <c r="G651" s="110" t="s">
        <v>184</v>
      </c>
      <c r="H651" s="111">
        <v>5.4</v>
      </c>
      <c r="I651" s="112"/>
      <c r="J651" s="113">
        <f t="shared" si="10"/>
        <v>0</v>
      </c>
      <c r="K651" s="109" t="s">
        <v>10</v>
      </c>
      <c r="L651" s="11"/>
      <c r="M651" s="114" t="s">
        <v>10</v>
      </c>
      <c r="N651" s="115" t="s">
        <v>27</v>
      </c>
      <c r="O651" s="116"/>
      <c r="P651" s="117">
        <f t="shared" si="11"/>
        <v>0</v>
      </c>
      <c r="Q651" s="117">
        <v>0</v>
      </c>
      <c r="R651" s="117">
        <f t="shared" si="12"/>
        <v>0</v>
      </c>
      <c r="S651" s="117">
        <v>0</v>
      </c>
      <c r="T651" s="118">
        <f t="shared" si="13"/>
        <v>0</v>
      </c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R651" s="119" t="s">
        <v>92</v>
      </c>
      <c r="AT651" s="119" t="s">
        <v>87</v>
      </c>
      <c r="AU651" s="119" t="s">
        <v>2</v>
      </c>
      <c r="AY651" s="2" t="s">
        <v>85</v>
      </c>
      <c r="BE651" s="120">
        <f t="shared" si="14"/>
        <v>0</v>
      </c>
      <c r="BF651" s="120">
        <f t="shared" si="15"/>
        <v>0</v>
      </c>
      <c r="BG651" s="120">
        <f t="shared" si="16"/>
        <v>0</v>
      </c>
      <c r="BH651" s="120">
        <f t="shared" si="17"/>
        <v>0</v>
      </c>
      <c r="BI651" s="120">
        <f t="shared" si="18"/>
        <v>0</v>
      </c>
      <c r="BJ651" s="2" t="s">
        <v>83</v>
      </c>
      <c r="BK651" s="120">
        <f t="shared" si="19"/>
        <v>0</v>
      </c>
      <c r="BL651" s="2" t="s">
        <v>92</v>
      </c>
      <c r="BM651" s="119" t="s">
        <v>761</v>
      </c>
    </row>
    <row r="652" spans="1:65" s="14" customFormat="1" ht="21.6" customHeight="1" x14ac:dyDescent="0.2">
      <c r="A652" s="10"/>
      <c r="B652" s="106"/>
      <c r="C652" s="107" t="s">
        <v>762</v>
      </c>
      <c r="D652" s="107" t="s">
        <v>87</v>
      </c>
      <c r="E652" s="108" t="s">
        <v>763</v>
      </c>
      <c r="F652" s="109" t="s">
        <v>764</v>
      </c>
      <c r="G652" s="110" t="s">
        <v>144</v>
      </c>
      <c r="H652" s="111">
        <v>8</v>
      </c>
      <c r="I652" s="112"/>
      <c r="J652" s="113">
        <f t="shared" si="10"/>
        <v>0</v>
      </c>
      <c r="K652" s="109" t="s">
        <v>10</v>
      </c>
      <c r="L652" s="11"/>
      <c r="M652" s="114" t="s">
        <v>10</v>
      </c>
      <c r="N652" s="115" t="s">
        <v>27</v>
      </c>
      <c r="O652" s="116"/>
      <c r="P652" s="117">
        <f t="shared" si="11"/>
        <v>0</v>
      </c>
      <c r="Q652" s="117">
        <v>0</v>
      </c>
      <c r="R652" s="117">
        <f t="shared" si="12"/>
        <v>0</v>
      </c>
      <c r="S652" s="117">
        <v>0</v>
      </c>
      <c r="T652" s="118">
        <f t="shared" si="13"/>
        <v>0</v>
      </c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R652" s="119" t="s">
        <v>92</v>
      </c>
      <c r="AT652" s="119" t="s">
        <v>87</v>
      </c>
      <c r="AU652" s="119" t="s">
        <v>2</v>
      </c>
      <c r="AY652" s="2" t="s">
        <v>85</v>
      </c>
      <c r="BE652" s="120">
        <f t="shared" si="14"/>
        <v>0</v>
      </c>
      <c r="BF652" s="120">
        <f t="shared" si="15"/>
        <v>0</v>
      </c>
      <c r="BG652" s="120">
        <f t="shared" si="16"/>
        <v>0</v>
      </c>
      <c r="BH652" s="120">
        <f t="shared" si="17"/>
        <v>0</v>
      </c>
      <c r="BI652" s="120">
        <f t="shared" si="18"/>
        <v>0</v>
      </c>
      <c r="BJ652" s="2" t="s">
        <v>83</v>
      </c>
      <c r="BK652" s="120">
        <f t="shared" si="19"/>
        <v>0</v>
      </c>
      <c r="BL652" s="2" t="s">
        <v>92</v>
      </c>
      <c r="BM652" s="119" t="s">
        <v>765</v>
      </c>
    </row>
    <row r="653" spans="1:65" s="14" customFormat="1" ht="21.6" customHeight="1" x14ac:dyDescent="0.2">
      <c r="A653" s="10"/>
      <c r="B653" s="106"/>
      <c r="C653" s="107" t="s">
        <v>766</v>
      </c>
      <c r="D653" s="107" t="s">
        <v>87</v>
      </c>
      <c r="E653" s="108" t="s">
        <v>767</v>
      </c>
      <c r="F653" s="109" t="s">
        <v>768</v>
      </c>
      <c r="G653" s="110" t="s">
        <v>184</v>
      </c>
      <c r="H653" s="111">
        <v>77.3</v>
      </c>
      <c r="I653" s="112"/>
      <c r="J653" s="113">
        <f t="shared" si="10"/>
        <v>0</v>
      </c>
      <c r="K653" s="109" t="s">
        <v>10</v>
      </c>
      <c r="L653" s="11"/>
      <c r="M653" s="114" t="s">
        <v>10</v>
      </c>
      <c r="N653" s="115" t="s">
        <v>27</v>
      </c>
      <c r="O653" s="116"/>
      <c r="P653" s="117">
        <f t="shared" si="11"/>
        <v>0</v>
      </c>
      <c r="Q653" s="117">
        <v>0</v>
      </c>
      <c r="R653" s="117">
        <f t="shared" si="12"/>
        <v>0</v>
      </c>
      <c r="S653" s="117">
        <v>0</v>
      </c>
      <c r="T653" s="118">
        <f t="shared" si="13"/>
        <v>0</v>
      </c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R653" s="119" t="s">
        <v>92</v>
      </c>
      <c r="AT653" s="119" t="s">
        <v>87</v>
      </c>
      <c r="AU653" s="119" t="s">
        <v>2</v>
      </c>
      <c r="AY653" s="2" t="s">
        <v>85</v>
      </c>
      <c r="BE653" s="120">
        <f t="shared" si="14"/>
        <v>0</v>
      </c>
      <c r="BF653" s="120">
        <f t="shared" si="15"/>
        <v>0</v>
      </c>
      <c r="BG653" s="120">
        <f t="shared" si="16"/>
        <v>0</v>
      </c>
      <c r="BH653" s="120">
        <f t="shared" si="17"/>
        <v>0</v>
      </c>
      <c r="BI653" s="120">
        <f t="shared" si="18"/>
        <v>0</v>
      </c>
      <c r="BJ653" s="2" t="s">
        <v>83</v>
      </c>
      <c r="BK653" s="120">
        <f t="shared" si="19"/>
        <v>0</v>
      </c>
      <c r="BL653" s="2" t="s">
        <v>92</v>
      </c>
      <c r="BM653" s="119" t="s">
        <v>769</v>
      </c>
    </row>
    <row r="654" spans="1:65" s="14" customFormat="1" ht="32.450000000000003" customHeight="1" x14ac:dyDescent="0.2">
      <c r="A654" s="10"/>
      <c r="B654" s="106"/>
      <c r="C654" s="107" t="s">
        <v>770</v>
      </c>
      <c r="D654" s="107" t="s">
        <v>87</v>
      </c>
      <c r="E654" s="108" t="s">
        <v>771</v>
      </c>
      <c r="F654" s="109" t="s">
        <v>772</v>
      </c>
      <c r="G654" s="110" t="s">
        <v>144</v>
      </c>
      <c r="H654" s="111">
        <v>1</v>
      </c>
      <c r="I654" s="112"/>
      <c r="J654" s="113">
        <f t="shared" si="10"/>
        <v>0</v>
      </c>
      <c r="K654" s="109" t="s">
        <v>10</v>
      </c>
      <c r="L654" s="11"/>
      <c r="M654" s="114" t="s">
        <v>10</v>
      </c>
      <c r="N654" s="115" t="s">
        <v>27</v>
      </c>
      <c r="O654" s="116"/>
      <c r="P654" s="117">
        <f t="shared" si="11"/>
        <v>0</v>
      </c>
      <c r="Q654" s="117">
        <v>0</v>
      </c>
      <c r="R654" s="117">
        <f t="shared" si="12"/>
        <v>0</v>
      </c>
      <c r="S654" s="117">
        <v>0</v>
      </c>
      <c r="T654" s="118">
        <f t="shared" si="13"/>
        <v>0</v>
      </c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R654" s="119" t="s">
        <v>92</v>
      </c>
      <c r="AT654" s="119" t="s">
        <v>87</v>
      </c>
      <c r="AU654" s="119" t="s">
        <v>2</v>
      </c>
      <c r="AY654" s="2" t="s">
        <v>85</v>
      </c>
      <c r="BE654" s="120">
        <f t="shared" si="14"/>
        <v>0</v>
      </c>
      <c r="BF654" s="120">
        <f t="shared" si="15"/>
        <v>0</v>
      </c>
      <c r="BG654" s="120">
        <f t="shared" si="16"/>
        <v>0</v>
      </c>
      <c r="BH654" s="120">
        <f t="shared" si="17"/>
        <v>0</v>
      </c>
      <c r="BI654" s="120">
        <f t="shared" si="18"/>
        <v>0</v>
      </c>
      <c r="BJ654" s="2" t="s">
        <v>83</v>
      </c>
      <c r="BK654" s="120">
        <f t="shared" si="19"/>
        <v>0</v>
      </c>
      <c r="BL654" s="2" t="s">
        <v>92</v>
      </c>
      <c r="BM654" s="119" t="s">
        <v>773</v>
      </c>
    </row>
    <row r="655" spans="1:65" s="92" customFormat="1" ht="22.9" customHeight="1" x14ac:dyDescent="0.2">
      <c r="B655" s="93"/>
      <c r="D655" s="94" t="s">
        <v>81</v>
      </c>
      <c r="E655" s="104" t="s">
        <v>774</v>
      </c>
      <c r="F655" s="104" t="s">
        <v>775</v>
      </c>
      <c r="I655" s="96"/>
      <c r="J655" s="105">
        <f>BK655</f>
        <v>0</v>
      </c>
      <c r="L655" s="93"/>
      <c r="M655" s="98"/>
      <c r="N655" s="99"/>
      <c r="O655" s="99"/>
      <c r="P655" s="100">
        <f>P656</f>
        <v>0</v>
      </c>
      <c r="Q655" s="99"/>
      <c r="R655" s="100">
        <f>R656</f>
        <v>0</v>
      </c>
      <c r="S655" s="99"/>
      <c r="T655" s="101">
        <f>T656</f>
        <v>0</v>
      </c>
      <c r="AR655" s="94" t="s">
        <v>83</v>
      </c>
      <c r="AT655" s="102" t="s">
        <v>81</v>
      </c>
      <c r="AU655" s="102" t="s">
        <v>83</v>
      </c>
      <c r="AY655" s="94" t="s">
        <v>85</v>
      </c>
      <c r="BK655" s="103">
        <f>BK656</f>
        <v>0</v>
      </c>
    </row>
    <row r="656" spans="1:65" s="14" customFormat="1" ht="64.900000000000006" customHeight="1" x14ac:dyDescent="0.2">
      <c r="A656" s="10"/>
      <c r="B656" s="106"/>
      <c r="C656" s="107" t="s">
        <v>776</v>
      </c>
      <c r="D656" s="107" t="s">
        <v>87</v>
      </c>
      <c r="E656" s="108" t="s">
        <v>777</v>
      </c>
      <c r="F656" s="109" t="s">
        <v>778</v>
      </c>
      <c r="G656" s="110" t="s">
        <v>113</v>
      </c>
      <c r="H656" s="111">
        <v>9220.0249999999996</v>
      </c>
      <c r="I656" s="112"/>
      <c r="J656" s="113">
        <f>ROUND(I656*H656,2)</f>
        <v>0</v>
      </c>
      <c r="K656" s="109" t="s">
        <v>91</v>
      </c>
      <c r="L656" s="11"/>
      <c r="M656" s="114" t="s">
        <v>10</v>
      </c>
      <c r="N656" s="115" t="s">
        <v>27</v>
      </c>
      <c r="O656" s="116"/>
      <c r="P656" s="117">
        <f>O656*H656</f>
        <v>0</v>
      </c>
      <c r="Q656" s="117">
        <v>0</v>
      </c>
      <c r="R656" s="117">
        <f>Q656*H656</f>
        <v>0</v>
      </c>
      <c r="S656" s="117">
        <v>0</v>
      </c>
      <c r="T656" s="118">
        <f>S656*H656</f>
        <v>0</v>
      </c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R656" s="119" t="s">
        <v>92</v>
      </c>
      <c r="AT656" s="119" t="s">
        <v>87</v>
      </c>
      <c r="AU656" s="119" t="s">
        <v>2</v>
      </c>
      <c r="AY656" s="2" t="s">
        <v>85</v>
      </c>
      <c r="BE656" s="120">
        <f>IF(N656="základní",J656,0)</f>
        <v>0</v>
      </c>
      <c r="BF656" s="120">
        <f>IF(N656="snížená",J656,0)</f>
        <v>0</v>
      </c>
      <c r="BG656" s="120">
        <f>IF(N656="zákl. přenesená",J656,0)</f>
        <v>0</v>
      </c>
      <c r="BH656" s="120">
        <f>IF(N656="sníž. přenesená",J656,0)</f>
        <v>0</v>
      </c>
      <c r="BI656" s="120">
        <f>IF(N656="nulová",J656,0)</f>
        <v>0</v>
      </c>
      <c r="BJ656" s="2" t="s">
        <v>83</v>
      </c>
      <c r="BK656" s="120">
        <f>ROUND(I656*H656,2)</f>
        <v>0</v>
      </c>
      <c r="BL656" s="2" t="s">
        <v>92</v>
      </c>
      <c r="BM656" s="119" t="s">
        <v>779</v>
      </c>
    </row>
    <row r="657" spans="1:65" s="92" customFormat="1" ht="25.9" customHeight="1" x14ac:dyDescent="0.2">
      <c r="B657" s="93"/>
      <c r="D657" s="94" t="s">
        <v>81</v>
      </c>
      <c r="E657" s="95" t="s">
        <v>780</v>
      </c>
      <c r="F657" s="95" t="s">
        <v>781</v>
      </c>
      <c r="I657" s="96"/>
      <c r="J657" s="97">
        <f>BK657</f>
        <v>0</v>
      </c>
      <c r="L657" s="93"/>
      <c r="M657" s="98"/>
      <c r="N657" s="99"/>
      <c r="O657" s="99"/>
      <c r="P657" s="100">
        <f>P658+P672+P787+P819+P826+P857+P872+P982</f>
        <v>0</v>
      </c>
      <c r="Q657" s="99"/>
      <c r="R657" s="100">
        <f>R658+R672+R787+R819+R826+R857+R872+R982</f>
        <v>177.47195082000002</v>
      </c>
      <c r="S657" s="99"/>
      <c r="T657" s="101">
        <f>T658+T672+T787+T819+T826+T857+T872+T982</f>
        <v>0</v>
      </c>
      <c r="AR657" s="94" t="s">
        <v>2</v>
      </c>
      <c r="AT657" s="102" t="s">
        <v>81</v>
      </c>
      <c r="AU657" s="102" t="s">
        <v>84</v>
      </c>
      <c r="AY657" s="94" t="s">
        <v>85</v>
      </c>
      <c r="BK657" s="103">
        <f>BK658+BK672+BK787+BK819+BK826+BK857+BK872+BK982</f>
        <v>0</v>
      </c>
    </row>
    <row r="658" spans="1:65" s="92" customFormat="1" ht="22.9" customHeight="1" x14ac:dyDescent="0.2">
      <c r="B658" s="93"/>
      <c r="D658" s="94" t="s">
        <v>81</v>
      </c>
      <c r="E658" s="104" t="s">
        <v>782</v>
      </c>
      <c r="F658" s="104" t="s">
        <v>783</v>
      </c>
      <c r="I658" s="96"/>
      <c r="J658" s="105">
        <f>BK658</f>
        <v>0</v>
      </c>
      <c r="L658" s="93"/>
      <c r="M658" s="98"/>
      <c r="N658" s="99"/>
      <c r="O658" s="99"/>
      <c r="P658" s="100">
        <f>SUM(P659:P671)</f>
        <v>0</v>
      </c>
      <c r="Q658" s="99"/>
      <c r="R658" s="100">
        <f>SUM(R659:R671)</f>
        <v>2.355442</v>
      </c>
      <c r="S658" s="99"/>
      <c r="T658" s="101">
        <f>SUM(T659:T671)</f>
        <v>0</v>
      </c>
      <c r="AR658" s="94" t="s">
        <v>2</v>
      </c>
      <c r="AT658" s="102" t="s">
        <v>81</v>
      </c>
      <c r="AU658" s="102" t="s">
        <v>83</v>
      </c>
      <c r="AY658" s="94" t="s">
        <v>85</v>
      </c>
      <c r="BK658" s="103">
        <f>SUM(BK659:BK671)</f>
        <v>0</v>
      </c>
    </row>
    <row r="659" spans="1:65" s="14" customFormat="1" ht="43.15" customHeight="1" x14ac:dyDescent="0.2">
      <c r="A659" s="10"/>
      <c r="B659" s="106"/>
      <c r="C659" s="107" t="s">
        <v>784</v>
      </c>
      <c r="D659" s="107" t="s">
        <v>87</v>
      </c>
      <c r="E659" s="108" t="s">
        <v>785</v>
      </c>
      <c r="F659" s="109" t="s">
        <v>786</v>
      </c>
      <c r="G659" s="110" t="s">
        <v>137</v>
      </c>
      <c r="H659" s="111">
        <v>2048.21</v>
      </c>
      <c r="I659" s="112"/>
      <c r="J659" s="113">
        <f>ROUND(I659*H659,2)</f>
        <v>0</v>
      </c>
      <c r="K659" s="109" t="s">
        <v>91</v>
      </c>
      <c r="L659" s="11"/>
      <c r="M659" s="114" t="s">
        <v>10</v>
      </c>
      <c r="N659" s="115" t="s">
        <v>27</v>
      </c>
      <c r="O659" s="116"/>
      <c r="P659" s="117">
        <f>O659*H659</f>
        <v>0</v>
      </c>
      <c r="Q659" s="117">
        <v>0</v>
      </c>
      <c r="R659" s="117">
        <f>Q659*H659</f>
        <v>0</v>
      </c>
      <c r="S659" s="117">
        <v>0</v>
      </c>
      <c r="T659" s="118">
        <f>S659*H659</f>
        <v>0</v>
      </c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R659" s="119" t="s">
        <v>92</v>
      </c>
      <c r="AT659" s="119" t="s">
        <v>87</v>
      </c>
      <c r="AU659" s="119" t="s">
        <v>2</v>
      </c>
      <c r="AY659" s="2" t="s">
        <v>85</v>
      </c>
      <c r="BE659" s="120">
        <f>IF(N659="základní",J659,0)</f>
        <v>0</v>
      </c>
      <c r="BF659" s="120">
        <f>IF(N659="snížená",J659,0)</f>
        <v>0</v>
      </c>
      <c r="BG659" s="120">
        <f>IF(N659="zákl. přenesená",J659,0)</f>
        <v>0</v>
      </c>
      <c r="BH659" s="120">
        <f>IF(N659="sníž. přenesená",J659,0)</f>
        <v>0</v>
      </c>
      <c r="BI659" s="120">
        <f>IF(N659="nulová",J659,0)</f>
        <v>0</v>
      </c>
      <c r="BJ659" s="2" t="s">
        <v>83</v>
      </c>
      <c r="BK659" s="120">
        <f>ROUND(I659*H659,2)</f>
        <v>0</v>
      </c>
      <c r="BL659" s="2" t="s">
        <v>92</v>
      </c>
      <c r="BM659" s="119" t="s">
        <v>787</v>
      </c>
    </row>
    <row r="660" spans="1:65" s="130" customFormat="1" x14ac:dyDescent="0.2">
      <c r="B660" s="131"/>
      <c r="D660" s="123" t="s">
        <v>94</v>
      </c>
      <c r="E660" s="132" t="s">
        <v>10</v>
      </c>
      <c r="F660" s="133" t="s">
        <v>788</v>
      </c>
      <c r="H660" s="134">
        <v>2048.21</v>
      </c>
      <c r="I660" s="135"/>
      <c r="L660" s="131"/>
      <c r="M660" s="136"/>
      <c r="N660" s="137"/>
      <c r="O660" s="137"/>
      <c r="P660" s="137"/>
      <c r="Q660" s="137"/>
      <c r="R660" s="137"/>
      <c r="S660" s="137"/>
      <c r="T660" s="138"/>
      <c r="AT660" s="132" t="s">
        <v>94</v>
      </c>
      <c r="AU660" s="132" t="s">
        <v>2</v>
      </c>
      <c r="AV660" s="130" t="s">
        <v>2</v>
      </c>
      <c r="AW660" s="130" t="s">
        <v>96</v>
      </c>
      <c r="AX660" s="130" t="s">
        <v>83</v>
      </c>
      <c r="AY660" s="132" t="s">
        <v>85</v>
      </c>
    </row>
    <row r="661" spans="1:65" s="14" customFormat="1" ht="14.45" customHeight="1" x14ac:dyDescent="0.2">
      <c r="A661" s="10"/>
      <c r="B661" s="106"/>
      <c r="C661" s="148" t="s">
        <v>789</v>
      </c>
      <c r="D661" s="148" t="s">
        <v>122</v>
      </c>
      <c r="E661" s="149" t="s">
        <v>790</v>
      </c>
      <c r="F661" s="150" t="s">
        <v>791</v>
      </c>
      <c r="G661" s="151" t="s">
        <v>137</v>
      </c>
      <c r="H661" s="152">
        <v>2355.442</v>
      </c>
      <c r="I661" s="153"/>
      <c r="J661" s="154">
        <f>ROUND(I661*H661,2)</f>
        <v>0</v>
      </c>
      <c r="K661" s="150" t="s">
        <v>91</v>
      </c>
      <c r="L661" s="155"/>
      <c r="M661" s="156" t="s">
        <v>10</v>
      </c>
      <c r="N661" s="157" t="s">
        <v>27</v>
      </c>
      <c r="O661" s="116"/>
      <c r="P661" s="117">
        <f>O661*H661</f>
        <v>0</v>
      </c>
      <c r="Q661" s="117">
        <v>4.0000000000000002E-4</v>
      </c>
      <c r="R661" s="117">
        <f>Q661*H661</f>
        <v>0.94217680000000004</v>
      </c>
      <c r="S661" s="117">
        <v>0</v>
      </c>
      <c r="T661" s="118">
        <f>S661*H661</f>
        <v>0</v>
      </c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R661" s="119" t="s">
        <v>280</v>
      </c>
      <c r="AT661" s="119" t="s">
        <v>122</v>
      </c>
      <c r="AU661" s="119" t="s">
        <v>2</v>
      </c>
      <c r="AY661" s="2" t="s">
        <v>85</v>
      </c>
      <c r="BE661" s="120">
        <f>IF(N661="základní",J661,0)</f>
        <v>0</v>
      </c>
      <c r="BF661" s="120">
        <f>IF(N661="snížená",J661,0)</f>
        <v>0</v>
      </c>
      <c r="BG661" s="120">
        <f>IF(N661="zákl. přenesená",J661,0)</f>
        <v>0</v>
      </c>
      <c r="BH661" s="120">
        <f>IF(N661="sníž. přenesená",J661,0)</f>
        <v>0</v>
      </c>
      <c r="BI661" s="120">
        <f>IF(N661="nulová",J661,0)</f>
        <v>0</v>
      </c>
      <c r="BJ661" s="2" t="s">
        <v>83</v>
      </c>
      <c r="BK661" s="120">
        <f>ROUND(I661*H661,2)</f>
        <v>0</v>
      </c>
      <c r="BL661" s="2" t="s">
        <v>187</v>
      </c>
      <c r="BM661" s="119" t="s">
        <v>792</v>
      </c>
    </row>
    <row r="662" spans="1:65" s="130" customFormat="1" x14ac:dyDescent="0.2">
      <c r="B662" s="131"/>
      <c r="D662" s="123" t="s">
        <v>94</v>
      </c>
      <c r="E662" s="132" t="s">
        <v>10</v>
      </c>
      <c r="F662" s="133" t="s">
        <v>793</v>
      </c>
      <c r="H662" s="134">
        <v>2355.442</v>
      </c>
      <c r="I662" s="135"/>
      <c r="L662" s="131"/>
      <c r="M662" s="136"/>
      <c r="N662" s="137"/>
      <c r="O662" s="137"/>
      <c r="P662" s="137"/>
      <c r="Q662" s="137"/>
      <c r="R662" s="137"/>
      <c r="S662" s="137"/>
      <c r="T662" s="138"/>
      <c r="AT662" s="132" t="s">
        <v>94</v>
      </c>
      <c r="AU662" s="132" t="s">
        <v>2</v>
      </c>
      <c r="AV662" s="130" t="s">
        <v>2</v>
      </c>
      <c r="AW662" s="130" t="s">
        <v>96</v>
      </c>
      <c r="AX662" s="130" t="s">
        <v>83</v>
      </c>
      <c r="AY662" s="132" t="s">
        <v>85</v>
      </c>
    </row>
    <row r="663" spans="1:65" s="14" customFormat="1" ht="32.450000000000003" customHeight="1" x14ac:dyDescent="0.2">
      <c r="A663" s="10"/>
      <c r="B663" s="106"/>
      <c r="C663" s="107" t="s">
        <v>794</v>
      </c>
      <c r="D663" s="107" t="s">
        <v>87</v>
      </c>
      <c r="E663" s="108" t="s">
        <v>795</v>
      </c>
      <c r="F663" s="109" t="s">
        <v>796</v>
      </c>
      <c r="G663" s="110" t="s">
        <v>137</v>
      </c>
      <c r="H663" s="111">
        <v>2048.21</v>
      </c>
      <c r="I663" s="112"/>
      <c r="J663" s="113">
        <f>ROUND(I663*H663,2)</f>
        <v>0</v>
      </c>
      <c r="K663" s="109" t="s">
        <v>91</v>
      </c>
      <c r="L663" s="11"/>
      <c r="M663" s="114" t="s">
        <v>10</v>
      </c>
      <c r="N663" s="115" t="s">
        <v>27</v>
      </c>
      <c r="O663" s="116"/>
      <c r="P663" s="117">
        <f>O663*H663</f>
        <v>0</v>
      </c>
      <c r="Q663" s="117">
        <v>0</v>
      </c>
      <c r="R663" s="117">
        <f>Q663*H663</f>
        <v>0</v>
      </c>
      <c r="S663" s="117">
        <v>0</v>
      </c>
      <c r="T663" s="118">
        <f>S663*H663</f>
        <v>0</v>
      </c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R663" s="119" t="s">
        <v>187</v>
      </c>
      <c r="AT663" s="119" t="s">
        <v>87</v>
      </c>
      <c r="AU663" s="119" t="s">
        <v>2</v>
      </c>
      <c r="AY663" s="2" t="s">
        <v>85</v>
      </c>
      <c r="BE663" s="120">
        <f>IF(N663="základní",J663,0)</f>
        <v>0</v>
      </c>
      <c r="BF663" s="120">
        <f>IF(N663="snížená",J663,0)</f>
        <v>0</v>
      </c>
      <c r="BG663" s="120">
        <f>IF(N663="zákl. přenesená",J663,0)</f>
        <v>0</v>
      </c>
      <c r="BH663" s="120">
        <f>IF(N663="sníž. přenesená",J663,0)</f>
        <v>0</v>
      </c>
      <c r="BI663" s="120">
        <f>IF(N663="nulová",J663,0)</f>
        <v>0</v>
      </c>
      <c r="BJ663" s="2" t="s">
        <v>83</v>
      </c>
      <c r="BK663" s="120">
        <f>ROUND(I663*H663,2)</f>
        <v>0</v>
      </c>
      <c r="BL663" s="2" t="s">
        <v>187</v>
      </c>
      <c r="BM663" s="119" t="s">
        <v>797</v>
      </c>
    </row>
    <row r="664" spans="1:65" s="130" customFormat="1" x14ac:dyDescent="0.2">
      <c r="B664" s="131"/>
      <c r="D664" s="123" t="s">
        <v>94</v>
      </c>
      <c r="E664" s="132" t="s">
        <v>10</v>
      </c>
      <c r="F664" s="133" t="s">
        <v>788</v>
      </c>
      <c r="H664" s="134">
        <v>2048.21</v>
      </c>
      <c r="I664" s="135"/>
      <c r="L664" s="131"/>
      <c r="M664" s="136"/>
      <c r="N664" s="137"/>
      <c r="O664" s="137"/>
      <c r="P664" s="137"/>
      <c r="Q664" s="137"/>
      <c r="R664" s="137"/>
      <c r="S664" s="137"/>
      <c r="T664" s="138"/>
      <c r="AT664" s="132" t="s">
        <v>94</v>
      </c>
      <c r="AU664" s="132" t="s">
        <v>2</v>
      </c>
      <c r="AV664" s="130" t="s">
        <v>2</v>
      </c>
      <c r="AW664" s="130" t="s">
        <v>96</v>
      </c>
      <c r="AX664" s="130" t="s">
        <v>83</v>
      </c>
      <c r="AY664" s="132" t="s">
        <v>85</v>
      </c>
    </row>
    <row r="665" spans="1:65" s="14" customFormat="1" ht="32.450000000000003" customHeight="1" x14ac:dyDescent="0.2">
      <c r="A665" s="10"/>
      <c r="B665" s="106"/>
      <c r="C665" s="148" t="s">
        <v>798</v>
      </c>
      <c r="D665" s="148" t="s">
        <v>122</v>
      </c>
      <c r="E665" s="149" t="s">
        <v>799</v>
      </c>
      <c r="F665" s="150" t="s">
        <v>800</v>
      </c>
      <c r="G665" s="151" t="s">
        <v>137</v>
      </c>
      <c r="H665" s="152">
        <v>2355.442</v>
      </c>
      <c r="I665" s="153"/>
      <c r="J665" s="154">
        <f>ROUND(I665*H665,2)</f>
        <v>0</v>
      </c>
      <c r="K665" s="150" t="s">
        <v>91</v>
      </c>
      <c r="L665" s="155"/>
      <c r="M665" s="156" t="s">
        <v>10</v>
      </c>
      <c r="N665" s="157" t="s">
        <v>27</v>
      </c>
      <c r="O665" s="116"/>
      <c r="P665" s="117">
        <f>O665*H665</f>
        <v>0</v>
      </c>
      <c r="Q665" s="117">
        <v>2.9999999999999997E-4</v>
      </c>
      <c r="R665" s="117">
        <f>Q665*H665</f>
        <v>0.70663259999999994</v>
      </c>
      <c r="S665" s="117">
        <v>0</v>
      </c>
      <c r="T665" s="118">
        <f>S665*H665</f>
        <v>0</v>
      </c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R665" s="119" t="s">
        <v>280</v>
      </c>
      <c r="AT665" s="119" t="s">
        <v>122</v>
      </c>
      <c r="AU665" s="119" t="s">
        <v>2</v>
      </c>
      <c r="AY665" s="2" t="s">
        <v>85</v>
      </c>
      <c r="BE665" s="120">
        <f>IF(N665="základní",J665,0)</f>
        <v>0</v>
      </c>
      <c r="BF665" s="120">
        <f>IF(N665="snížená",J665,0)</f>
        <v>0</v>
      </c>
      <c r="BG665" s="120">
        <f>IF(N665="zákl. přenesená",J665,0)</f>
        <v>0</v>
      </c>
      <c r="BH665" s="120">
        <f>IF(N665="sníž. přenesená",J665,0)</f>
        <v>0</v>
      </c>
      <c r="BI665" s="120">
        <f>IF(N665="nulová",J665,0)</f>
        <v>0</v>
      </c>
      <c r="BJ665" s="2" t="s">
        <v>83</v>
      </c>
      <c r="BK665" s="120">
        <f>ROUND(I665*H665,2)</f>
        <v>0</v>
      </c>
      <c r="BL665" s="2" t="s">
        <v>187</v>
      </c>
      <c r="BM665" s="119" t="s">
        <v>801</v>
      </c>
    </row>
    <row r="666" spans="1:65" s="130" customFormat="1" x14ac:dyDescent="0.2">
      <c r="B666" s="131"/>
      <c r="D666" s="123" t="s">
        <v>94</v>
      </c>
      <c r="E666" s="132" t="s">
        <v>10</v>
      </c>
      <c r="F666" s="133" t="s">
        <v>802</v>
      </c>
      <c r="H666" s="134">
        <v>2355.442</v>
      </c>
      <c r="I666" s="135"/>
      <c r="L666" s="131"/>
      <c r="M666" s="136"/>
      <c r="N666" s="137"/>
      <c r="O666" s="137"/>
      <c r="P666" s="137"/>
      <c r="Q666" s="137"/>
      <c r="R666" s="137"/>
      <c r="S666" s="137"/>
      <c r="T666" s="138"/>
      <c r="AT666" s="132" t="s">
        <v>94</v>
      </c>
      <c r="AU666" s="132" t="s">
        <v>2</v>
      </c>
      <c r="AV666" s="130" t="s">
        <v>2</v>
      </c>
      <c r="AW666" s="130" t="s">
        <v>96</v>
      </c>
      <c r="AX666" s="130" t="s">
        <v>83</v>
      </c>
      <c r="AY666" s="132" t="s">
        <v>85</v>
      </c>
    </row>
    <row r="667" spans="1:65" s="14" customFormat="1" ht="32.450000000000003" customHeight="1" x14ac:dyDescent="0.2">
      <c r="A667" s="10"/>
      <c r="B667" s="106"/>
      <c r="C667" s="107" t="s">
        <v>803</v>
      </c>
      <c r="D667" s="107" t="s">
        <v>87</v>
      </c>
      <c r="E667" s="108" t="s">
        <v>804</v>
      </c>
      <c r="F667" s="109" t="s">
        <v>805</v>
      </c>
      <c r="G667" s="110" t="s">
        <v>137</v>
      </c>
      <c r="H667" s="111">
        <v>2048.21</v>
      </c>
      <c r="I667" s="112"/>
      <c r="J667" s="113">
        <f>ROUND(I667*H667,2)</f>
        <v>0</v>
      </c>
      <c r="K667" s="109" t="s">
        <v>91</v>
      </c>
      <c r="L667" s="11"/>
      <c r="M667" s="114" t="s">
        <v>10</v>
      </c>
      <c r="N667" s="115" t="s">
        <v>27</v>
      </c>
      <c r="O667" s="116"/>
      <c r="P667" s="117">
        <f>O667*H667</f>
        <v>0</v>
      </c>
      <c r="Q667" s="117">
        <v>0</v>
      </c>
      <c r="R667" s="117">
        <f>Q667*H667</f>
        <v>0</v>
      </c>
      <c r="S667" s="117">
        <v>0</v>
      </c>
      <c r="T667" s="118">
        <f>S667*H667</f>
        <v>0</v>
      </c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R667" s="119" t="s">
        <v>187</v>
      </c>
      <c r="AT667" s="119" t="s">
        <v>87</v>
      </c>
      <c r="AU667" s="119" t="s">
        <v>2</v>
      </c>
      <c r="AY667" s="2" t="s">
        <v>85</v>
      </c>
      <c r="BE667" s="120">
        <f>IF(N667="základní",J667,0)</f>
        <v>0</v>
      </c>
      <c r="BF667" s="120">
        <f>IF(N667="snížená",J667,0)</f>
        <v>0</v>
      </c>
      <c r="BG667" s="120">
        <f>IF(N667="zákl. přenesená",J667,0)</f>
        <v>0</v>
      </c>
      <c r="BH667" s="120">
        <f>IF(N667="sníž. přenesená",J667,0)</f>
        <v>0</v>
      </c>
      <c r="BI667" s="120">
        <f>IF(N667="nulová",J667,0)</f>
        <v>0</v>
      </c>
      <c r="BJ667" s="2" t="s">
        <v>83</v>
      </c>
      <c r="BK667" s="120">
        <f>ROUND(I667*H667,2)</f>
        <v>0</v>
      </c>
      <c r="BL667" s="2" t="s">
        <v>187</v>
      </c>
      <c r="BM667" s="119" t="s">
        <v>806</v>
      </c>
    </row>
    <row r="668" spans="1:65" s="130" customFormat="1" x14ac:dyDescent="0.2">
      <c r="B668" s="131"/>
      <c r="D668" s="123" t="s">
        <v>94</v>
      </c>
      <c r="E668" s="132" t="s">
        <v>10</v>
      </c>
      <c r="F668" s="133" t="s">
        <v>788</v>
      </c>
      <c r="H668" s="134">
        <v>2048.21</v>
      </c>
      <c r="I668" s="135"/>
      <c r="L668" s="131"/>
      <c r="M668" s="136"/>
      <c r="N668" s="137"/>
      <c r="O668" s="137"/>
      <c r="P668" s="137"/>
      <c r="Q668" s="137"/>
      <c r="R668" s="137"/>
      <c r="S668" s="137"/>
      <c r="T668" s="138"/>
      <c r="AT668" s="132" t="s">
        <v>94</v>
      </c>
      <c r="AU668" s="132" t="s">
        <v>2</v>
      </c>
      <c r="AV668" s="130" t="s">
        <v>2</v>
      </c>
      <c r="AW668" s="130" t="s">
        <v>96</v>
      </c>
      <c r="AX668" s="130" t="s">
        <v>83</v>
      </c>
      <c r="AY668" s="132" t="s">
        <v>85</v>
      </c>
    </row>
    <row r="669" spans="1:65" s="14" customFormat="1" ht="32.450000000000003" customHeight="1" x14ac:dyDescent="0.2">
      <c r="A669" s="10"/>
      <c r="B669" s="106"/>
      <c r="C669" s="148" t="s">
        <v>807</v>
      </c>
      <c r="D669" s="148" t="s">
        <v>122</v>
      </c>
      <c r="E669" s="149" t="s">
        <v>799</v>
      </c>
      <c r="F669" s="150" t="s">
        <v>800</v>
      </c>
      <c r="G669" s="151" t="s">
        <v>137</v>
      </c>
      <c r="H669" s="152">
        <v>2355.442</v>
      </c>
      <c r="I669" s="153"/>
      <c r="J669" s="154">
        <f>ROUND(I669*H669,2)</f>
        <v>0</v>
      </c>
      <c r="K669" s="150" t="s">
        <v>91</v>
      </c>
      <c r="L669" s="155"/>
      <c r="M669" s="156" t="s">
        <v>10</v>
      </c>
      <c r="N669" s="157" t="s">
        <v>27</v>
      </c>
      <c r="O669" s="116"/>
      <c r="P669" s="117">
        <f>O669*H669</f>
        <v>0</v>
      </c>
      <c r="Q669" s="117">
        <v>2.9999999999999997E-4</v>
      </c>
      <c r="R669" s="117">
        <f>Q669*H669</f>
        <v>0.70663259999999994</v>
      </c>
      <c r="S669" s="117">
        <v>0</v>
      </c>
      <c r="T669" s="118">
        <f>S669*H669</f>
        <v>0</v>
      </c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R669" s="119" t="s">
        <v>280</v>
      </c>
      <c r="AT669" s="119" t="s">
        <v>122</v>
      </c>
      <c r="AU669" s="119" t="s">
        <v>2</v>
      </c>
      <c r="AY669" s="2" t="s">
        <v>85</v>
      </c>
      <c r="BE669" s="120">
        <f>IF(N669="základní",J669,0)</f>
        <v>0</v>
      </c>
      <c r="BF669" s="120">
        <f>IF(N669="snížená",J669,0)</f>
        <v>0</v>
      </c>
      <c r="BG669" s="120">
        <f>IF(N669="zákl. přenesená",J669,0)</f>
        <v>0</v>
      </c>
      <c r="BH669" s="120">
        <f>IF(N669="sníž. přenesená",J669,0)</f>
        <v>0</v>
      </c>
      <c r="BI669" s="120">
        <f>IF(N669="nulová",J669,0)</f>
        <v>0</v>
      </c>
      <c r="BJ669" s="2" t="s">
        <v>83</v>
      </c>
      <c r="BK669" s="120">
        <f>ROUND(I669*H669,2)</f>
        <v>0</v>
      </c>
      <c r="BL669" s="2" t="s">
        <v>187</v>
      </c>
      <c r="BM669" s="119" t="s">
        <v>808</v>
      </c>
    </row>
    <row r="670" spans="1:65" s="130" customFormat="1" x14ac:dyDescent="0.2">
      <c r="B670" s="131"/>
      <c r="D670" s="123" t="s">
        <v>94</v>
      </c>
      <c r="E670" s="132" t="s">
        <v>10</v>
      </c>
      <c r="F670" s="133" t="s">
        <v>802</v>
      </c>
      <c r="H670" s="134">
        <v>2355.442</v>
      </c>
      <c r="I670" s="135"/>
      <c r="L670" s="131"/>
      <c r="M670" s="136"/>
      <c r="N670" s="137"/>
      <c r="O670" s="137"/>
      <c r="P670" s="137"/>
      <c r="Q670" s="137"/>
      <c r="R670" s="137"/>
      <c r="S670" s="137"/>
      <c r="T670" s="138"/>
      <c r="AT670" s="132" t="s">
        <v>94</v>
      </c>
      <c r="AU670" s="132" t="s">
        <v>2</v>
      </c>
      <c r="AV670" s="130" t="s">
        <v>2</v>
      </c>
      <c r="AW670" s="130" t="s">
        <v>96</v>
      </c>
      <c r="AX670" s="130" t="s">
        <v>83</v>
      </c>
      <c r="AY670" s="132" t="s">
        <v>85</v>
      </c>
    </row>
    <row r="671" spans="1:65" s="14" customFormat="1" ht="43.15" customHeight="1" x14ac:dyDescent="0.2">
      <c r="A671" s="10"/>
      <c r="B671" s="106"/>
      <c r="C671" s="107" t="s">
        <v>809</v>
      </c>
      <c r="D671" s="107" t="s">
        <v>87</v>
      </c>
      <c r="E671" s="108" t="s">
        <v>810</v>
      </c>
      <c r="F671" s="109" t="s">
        <v>811</v>
      </c>
      <c r="G671" s="110" t="s">
        <v>113</v>
      </c>
      <c r="H671" s="111">
        <v>2.355</v>
      </c>
      <c r="I671" s="112"/>
      <c r="J671" s="113">
        <f>ROUND(I671*H671,2)</f>
        <v>0</v>
      </c>
      <c r="K671" s="109" t="s">
        <v>91</v>
      </c>
      <c r="L671" s="11"/>
      <c r="M671" s="114" t="s">
        <v>10</v>
      </c>
      <c r="N671" s="115" t="s">
        <v>27</v>
      </c>
      <c r="O671" s="116"/>
      <c r="P671" s="117">
        <f>O671*H671</f>
        <v>0</v>
      </c>
      <c r="Q671" s="117">
        <v>0</v>
      </c>
      <c r="R671" s="117">
        <f>Q671*H671</f>
        <v>0</v>
      </c>
      <c r="S671" s="117">
        <v>0</v>
      </c>
      <c r="T671" s="118">
        <f>S671*H671</f>
        <v>0</v>
      </c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R671" s="119" t="s">
        <v>187</v>
      </c>
      <c r="AT671" s="119" t="s">
        <v>87</v>
      </c>
      <c r="AU671" s="119" t="s">
        <v>2</v>
      </c>
      <c r="AY671" s="2" t="s">
        <v>85</v>
      </c>
      <c r="BE671" s="120">
        <f>IF(N671="základní",J671,0)</f>
        <v>0</v>
      </c>
      <c r="BF671" s="120">
        <f>IF(N671="snížená",J671,0)</f>
        <v>0</v>
      </c>
      <c r="BG671" s="120">
        <f>IF(N671="zákl. přenesená",J671,0)</f>
        <v>0</v>
      </c>
      <c r="BH671" s="120">
        <f>IF(N671="sníž. přenesená",J671,0)</f>
        <v>0</v>
      </c>
      <c r="BI671" s="120">
        <f>IF(N671="nulová",J671,0)</f>
        <v>0</v>
      </c>
      <c r="BJ671" s="2" t="s">
        <v>83</v>
      </c>
      <c r="BK671" s="120">
        <f>ROUND(I671*H671,2)</f>
        <v>0</v>
      </c>
      <c r="BL671" s="2" t="s">
        <v>187</v>
      </c>
      <c r="BM671" s="119" t="s">
        <v>812</v>
      </c>
    </row>
    <row r="672" spans="1:65" s="92" customFormat="1" ht="22.9" customHeight="1" x14ac:dyDescent="0.2">
      <c r="B672" s="93"/>
      <c r="D672" s="94" t="s">
        <v>81</v>
      </c>
      <c r="E672" s="104" t="s">
        <v>813</v>
      </c>
      <c r="F672" s="104" t="s">
        <v>814</v>
      </c>
      <c r="I672" s="96"/>
      <c r="J672" s="105">
        <f>BK672</f>
        <v>0</v>
      </c>
      <c r="L672" s="93"/>
      <c r="M672" s="98"/>
      <c r="N672" s="99"/>
      <c r="O672" s="99"/>
      <c r="P672" s="100">
        <f>SUM(P673:P786)</f>
        <v>0</v>
      </c>
      <c r="Q672" s="99"/>
      <c r="R672" s="100">
        <f>SUM(R673:R786)</f>
        <v>141.59215366000001</v>
      </c>
      <c r="S672" s="99"/>
      <c r="T672" s="101">
        <f>SUM(T673:T786)</f>
        <v>0</v>
      </c>
      <c r="AR672" s="94" t="s">
        <v>2</v>
      </c>
      <c r="AT672" s="102" t="s">
        <v>81</v>
      </c>
      <c r="AU672" s="102" t="s">
        <v>83</v>
      </c>
      <c r="AY672" s="94" t="s">
        <v>85</v>
      </c>
      <c r="BK672" s="103">
        <f>SUM(BK673:BK786)</f>
        <v>0</v>
      </c>
    </row>
    <row r="673" spans="1:65" s="14" customFormat="1" ht="14.45" customHeight="1" x14ac:dyDescent="0.2">
      <c r="A673" s="10"/>
      <c r="B673" s="106"/>
      <c r="C673" s="107" t="s">
        <v>815</v>
      </c>
      <c r="D673" s="107" t="s">
        <v>87</v>
      </c>
      <c r="E673" s="108" t="s">
        <v>816</v>
      </c>
      <c r="F673" s="109" t="s">
        <v>817</v>
      </c>
      <c r="G673" s="110" t="s">
        <v>144</v>
      </c>
      <c r="H673" s="111">
        <v>8</v>
      </c>
      <c r="I673" s="112"/>
      <c r="J673" s="113">
        <f>ROUND(I673*H673,2)</f>
        <v>0</v>
      </c>
      <c r="K673" s="109" t="s">
        <v>10</v>
      </c>
      <c r="L673" s="11"/>
      <c r="M673" s="114" t="s">
        <v>10</v>
      </c>
      <c r="N673" s="115" t="s">
        <v>27</v>
      </c>
      <c r="O673" s="116"/>
      <c r="P673" s="117">
        <f>O673*H673</f>
        <v>0</v>
      </c>
      <c r="Q673" s="117">
        <v>0</v>
      </c>
      <c r="R673" s="117">
        <f>Q673*H673</f>
        <v>0</v>
      </c>
      <c r="S673" s="117">
        <v>0</v>
      </c>
      <c r="T673" s="118">
        <f>S673*H673</f>
        <v>0</v>
      </c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R673" s="119" t="s">
        <v>187</v>
      </c>
      <c r="AT673" s="119" t="s">
        <v>87</v>
      </c>
      <c r="AU673" s="119" t="s">
        <v>2</v>
      </c>
      <c r="AY673" s="2" t="s">
        <v>85</v>
      </c>
      <c r="BE673" s="120">
        <f>IF(N673="základní",J673,0)</f>
        <v>0</v>
      </c>
      <c r="BF673" s="120">
        <f>IF(N673="snížená",J673,0)</f>
        <v>0</v>
      </c>
      <c r="BG673" s="120">
        <f>IF(N673="zákl. přenesená",J673,0)</f>
        <v>0</v>
      </c>
      <c r="BH673" s="120">
        <f>IF(N673="sníž. přenesená",J673,0)</f>
        <v>0</v>
      </c>
      <c r="BI673" s="120">
        <f>IF(N673="nulová",J673,0)</f>
        <v>0</v>
      </c>
      <c r="BJ673" s="2" t="s">
        <v>83</v>
      </c>
      <c r="BK673" s="120">
        <f>ROUND(I673*H673,2)</f>
        <v>0</v>
      </c>
      <c r="BL673" s="2" t="s">
        <v>187</v>
      </c>
      <c r="BM673" s="119" t="s">
        <v>818</v>
      </c>
    </row>
    <row r="674" spans="1:65" s="14" customFormat="1" ht="32.450000000000003" customHeight="1" x14ac:dyDescent="0.2">
      <c r="A674" s="10"/>
      <c r="B674" s="106"/>
      <c r="C674" s="107" t="s">
        <v>819</v>
      </c>
      <c r="D674" s="107" t="s">
        <v>87</v>
      </c>
      <c r="E674" s="108" t="s">
        <v>820</v>
      </c>
      <c r="F674" s="109" t="s">
        <v>821</v>
      </c>
      <c r="G674" s="110" t="s">
        <v>137</v>
      </c>
      <c r="H674" s="111">
        <v>2209.6770000000001</v>
      </c>
      <c r="I674" s="112"/>
      <c r="J674" s="113">
        <f>ROUND(I674*H674,2)</f>
        <v>0</v>
      </c>
      <c r="K674" s="109" t="s">
        <v>91</v>
      </c>
      <c r="L674" s="11"/>
      <c r="M674" s="114" t="s">
        <v>10</v>
      </c>
      <c r="N674" s="115" t="s">
        <v>27</v>
      </c>
      <c r="O674" s="116"/>
      <c r="P674" s="117">
        <f>O674*H674</f>
        <v>0</v>
      </c>
      <c r="Q674" s="117">
        <v>0</v>
      </c>
      <c r="R674" s="117">
        <f>Q674*H674</f>
        <v>0</v>
      </c>
      <c r="S674" s="117">
        <v>0</v>
      </c>
      <c r="T674" s="118">
        <f>S674*H674</f>
        <v>0</v>
      </c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R674" s="119" t="s">
        <v>187</v>
      </c>
      <c r="AT674" s="119" t="s">
        <v>87</v>
      </c>
      <c r="AU674" s="119" t="s">
        <v>2</v>
      </c>
      <c r="AY674" s="2" t="s">
        <v>85</v>
      </c>
      <c r="BE674" s="120">
        <f>IF(N674="základní",J674,0)</f>
        <v>0</v>
      </c>
      <c r="BF674" s="120">
        <f>IF(N674="snížená",J674,0)</f>
        <v>0</v>
      </c>
      <c r="BG674" s="120">
        <f>IF(N674="zákl. přenesená",J674,0)</f>
        <v>0</v>
      </c>
      <c r="BH674" s="120">
        <f>IF(N674="sníž. přenesená",J674,0)</f>
        <v>0</v>
      </c>
      <c r="BI674" s="120">
        <f>IF(N674="nulová",J674,0)</f>
        <v>0</v>
      </c>
      <c r="BJ674" s="2" t="s">
        <v>83</v>
      </c>
      <c r="BK674" s="120">
        <f>ROUND(I674*H674,2)</f>
        <v>0</v>
      </c>
      <c r="BL674" s="2" t="s">
        <v>187</v>
      </c>
      <c r="BM674" s="119" t="s">
        <v>822</v>
      </c>
    </row>
    <row r="675" spans="1:65" s="121" customFormat="1" x14ac:dyDescent="0.2">
      <c r="B675" s="122"/>
      <c r="D675" s="123" t="s">
        <v>94</v>
      </c>
      <c r="E675" s="124" t="s">
        <v>10</v>
      </c>
      <c r="F675" s="125" t="s">
        <v>823</v>
      </c>
      <c r="H675" s="124" t="s">
        <v>10</v>
      </c>
      <c r="I675" s="126"/>
      <c r="L675" s="122"/>
      <c r="M675" s="127"/>
      <c r="N675" s="128"/>
      <c r="O675" s="128"/>
      <c r="P675" s="128"/>
      <c r="Q675" s="128"/>
      <c r="R675" s="128"/>
      <c r="S675" s="128"/>
      <c r="T675" s="129"/>
      <c r="AT675" s="124" t="s">
        <v>94</v>
      </c>
      <c r="AU675" s="124" t="s">
        <v>2</v>
      </c>
      <c r="AV675" s="121" t="s">
        <v>83</v>
      </c>
      <c r="AW675" s="121" t="s">
        <v>96</v>
      </c>
      <c r="AX675" s="121" t="s">
        <v>84</v>
      </c>
      <c r="AY675" s="124" t="s">
        <v>85</v>
      </c>
    </row>
    <row r="676" spans="1:65" s="130" customFormat="1" x14ac:dyDescent="0.2">
      <c r="B676" s="131"/>
      <c r="D676" s="123" t="s">
        <v>94</v>
      </c>
      <c r="E676" s="132" t="s">
        <v>10</v>
      </c>
      <c r="F676" s="133" t="s">
        <v>824</v>
      </c>
      <c r="H676" s="134">
        <v>6.6710000000000003</v>
      </c>
      <c r="I676" s="135"/>
      <c r="L676" s="131"/>
      <c r="M676" s="136"/>
      <c r="N676" s="137"/>
      <c r="O676" s="137"/>
      <c r="P676" s="137"/>
      <c r="Q676" s="137"/>
      <c r="R676" s="137"/>
      <c r="S676" s="137"/>
      <c r="T676" s="138"/>
      <c r="AT676" s="132" t="s">
        <v>94</v>
      </c>
      <c r="AU676" s="132" t="s">
        <v>2</v>
      </c>
      <c r="AV676" s="130" t="s">
        <v>2</v>
      </c>
      <c r="AW676" s="130" t="s">
        <v>96</v>
      </c>
      <c r="AX676" s="130" t="s">
        <v>84</v>
      </c>
      <c r="AY676" s="132" t="s">
        <v>85</v>
      </c>
    </row>
    <row r="677" spans="1:65" s="130" customFormat="1" x14ac:dyDescent="0.2">
      <c r="B677" s="131"/>
      <c r="D677" s="123" t="s">
        <v>94</v>
      </c>
      <c r="E677" s="132" t="s">
        <v>10</v>
      </c>
      <c r="F677" s="133" t="s">
        <v>825</v>
      </c>
      <c r="H677" s="134">
        <v>8.3780000000000001</v>
      </c>
      <c r="I677" s="135"/>
      <c r="L677" s="131"/>
      <c r="M677" s="136"/>
      <c r="N677" s="137"/>
      <c r="O677" s="137"/>
      <c r="P677" s="137"/>
      <c r="Q677" s="137"/>
      <c r="R677" s="137"/>
      <c r="S677" s="137"/>
      <c r="T677" s="138"/>
      <c r="AT677" s="132" t="s">
        <v>94</v>
      </c>
      <c r="AU677" s="132" t="s">
        <v>2</v>
      </c>
      <c r="AV677" s="130" t="s">
        <v>2</v>
      </c>
      <c r="AW677" s="130" t="s">
        <v>96</v>
      </c>
      <c r="AX677" s="130" t="s">
        <v>84</v>
      </c>
      <c r="AY677" s="132" t="s">
        <v>85</v>
      </c>
    </row>
    <row r="678" spans="1:65" s="158" customFormat="1" x14ac:dyDescent="0.2">
      <c r="B678" s="159"/>
      <c r="D678" s="123" t="s">
        <v>94</v>
      </c>
      <c r="E678" s="160" t="s">
        <v>10</v>
      </c>
      <c r="F678" s="161" t="s">
        <v>372</v>
      </c>
      <c r="H678" s="162">
        <v>15.048999999999999</v>
      </c>
      <c r="I678" s="163"/>
      <c r="L678" s="159"/>
      <c r="M678" s="164"/>
      <c r="N678" s="165"/>
      <c r="O678" s="165"/>
      <c r="P678" s="165"/>
      <c r="Q678" s="165"/>
      <c r="R678" s="165"/>
      <c r="S678" s="165"/>
      <c r="T678" s="166"/>
      <c r="AT678" s="160" t="s">
        <v>94</v>
      </c>
      <c r="AU678" s="160" t="s">
        <v>2</v>
      </c>
      <c r="AV678" s="158" t="s">
        <v>105</v>
      </c>
      <c r="AW678" s="158" t="s">
        <v>96</v>
      </c>
      <c r="AX678" s="158" t="s">
        <v>84</v>
      </c>
      <c r="AY678" s="160" t="s">
        <v>85</v>
      </c>
    </row>
    <row r="679" spans="1:65" s="121" customFormat="1" x14ac:dyDescent="0.2">
      <c r="B679" s="122"/>
      <c r="D679" s="123" t="s">
        <v>94</v>
      </c>
      <c r="E679" s="124" t="s">
        <v>10</v>
      </c>
      <c r="F679" s="125" t="s">
        <v>826</v>
      </c>
      <c r="H679" s="124" t="s">
        <v>10</v>
      </c>
      <c r="I679" s="126"/>
      <c r="L679" s="122"/>
      <c r="M679" s="127"/>
      <c r="N679" s="128"/>
      <c r="O679" s="128"/>
      <c r="P679" s="128"/>
      <c r="Q679" s="128"/>
      <c r="R679" s="128"/>
      <c r="S679" s="128"/>
      <c r="T679" s="129"/>
      <c r="AT679" s="124" t="s">
        <v>94</v>
      </c>
      <c r="AU679" s="124" t="s">
        <v>2</v>
      </c>
      <c r="AV679" s="121" t="s">
        <v>83</v>
      </c>
      <c r="AW679" s="121" t="s">
        <v>96</v>
      </c>
      <c r="AX679" s="121" t="s">
        <v>84</v>
      </c>
      <c r="AY679" s="124" t="s">
        <v>85</v>
      </c>
    </row>
    <row r="680" spans="1:65" s="130" customFormat="1" x14ac:dyDescent="0.2">
      <c r="B680" s="131"/>
      <c r="D680" s="123" t="s">
        <v>94</v>
      </c>
      <c r="E680" s="132" t="s">
        <v>10</v>
      </c>
      <c r="F680" s="133" t="s">
        <v>827</v>
      </c>
      <c r="H680" s="134">
        <v>1922.09</v>
      </c>
      <c r="I680" s="135"/>
      <c r="L680" s="131"/>
      <c r="M680" s="136"/>
      <c r="N680" s="137"/>
      <c r="O680" s="137"/>
      <c r="P680" s="137"/>
      <c r="Q680" s="137"/>
      <c r="R680" s="137"/>
      <c r="S680" s="137"/>
      <c r="T680" s="138"/>
      <c r="AT680" s="132" t="s">
        <v>94</v>
      </c>
      <c r="AU680" s="132" t="s">
        <v>2</v>
      </c>
      <c r="AV680" s="130" t="s">
        <v>2</v>
      </c>
      <c r="AW680" s="130" t="s">
        <v>96</v>
      </c>
      <c r="AX680" s="130" t="s">
        <v>84</v>
      </c>
      <c r="AY680" s="132" t="s">
        <v>85</v>
      </c>
    </row>
    <row r="681" spans="1:65" s="130" customFormat="1" x14ac:dyDescent="0.2">
      <c r="B681" s="131"/>
      <c r="D681" s="123" t="s">
        <v>94</v>
      </c>
      <c r="E681" s="132" t="s">
        <v>10</v>
      </c>
      <c r="F681" s="133" t="s">
        <v>828</v>
      </c>
      <c r="H681" s="134">
        <v>175.04400000000001</v>
      </c>
      <c r="I681" s="135"/>
      <c r="L681" s="131"/>
      <c r="M681" s="136"/>
      <c r="N681" s="137"/>
      <c r="O681" s="137"/>
      <c r="P681" s="137"/>
      <c r="Q681" s="137"/>
      <c r="R681" s="137"/>
      <c r="S681" s="137"/>
      <c r="T681" s="138"/>
      <c r="AT681" s="132" t="s">
        <v>94</v>
      </c>
      <c r="AU681" s="132" t="s">
        <v>2</v>
      </c>
      <c r="AV681" s="130" t="s">
        <v>2</v>
      </c>
      <c r="AW681" s="130" t="s">
        <v>96</v>
      </c>
      <c r="AX681" s="130" t="s">
        <v>84</v>
      </c>
      <c r="AY681" s="132" t="s">
        <v>85</v>
      </c>
    </row>
    <row r="682" spans="1:65" s="130" customFormat="1" x14ac:dyDescent="0.2">
      <c r="B682" s="131"/>
      <c r="D682" s="123" t="s">
        <v>94</v>
      </c>
      <c r="E682" s="132" t="s">
        <v>10</v>
      </c>
      <c r="F682" s="133" t="s">
        <v>829</v>
      </c>
      <c r="H682" s="134">
        <v>91.08</v>
      </c>
      <c r="I682" s="135"/>
      <c r="L682" s="131"/>
      <c r="M682" s="136"/>
      <c r="N682" s="137"/>
      <c r="O682" s="137"/>
      <c r="P682" s="137"/>
      <c r="Q682" s="137"/>
      <c r="R682" s="137"/>
      <c r="S682" s="137"/>
      <c r="T682" s="138"/>
      <c r="AT682" s="132" t="s">
        <v>94</v>
      </c>
      <c r="AU682" s="132" t="s">
        <v>2</v>
      </c>
      <c r="AV682" s="130" t="s">
        <v>2</v>
      </c>
      <c r="AW682" s="130" t="s">
        <v>96</v>
      </c>
      <c r="AX682" s="130" t="s">
        <v>84</v>
      </c>
      <c r="AY682" s="132" t="s">
        <v>85</v>
      </c>
    </row>
    <row r="683" spans="1:65" s="130" customFormat="1" ht="22.5" x14ac:dyDescent="0.2">
      <c r="B683" s="131"/>
      <c r="D683" s="123" t="s">
        <v>94</v>
      </c>
      <c r="E683" s="132" t="s">
        <v>10</v>
      </c>
      <c r="F683" s="133" t="s">
        <v>830</v>
      </c>
      <c r="H683" s="134">
        <v>6.4139999999999997</v>
      </c>
      <c r="I683" s="135"/>
      <c r="L683" s="131"/>
      <c r="M683" s="136"/>
      <c r="N683" s="137"/>
      <c r="O683" s="137"/>
      <c r="P683" s="137"/>
      <c r="Q683" s="137"/>
      <c r="R683" s="137"/>
      <c r="S683" s="137"/>
      <c r="T683" s="138"/>
      <c r="AT683" s="132" t="s">
        <v>94</v>
      </c>
      <c r="AU683" s="132" t="s">
        <v>2</v>
      </c>
      <c r="AV683" s="130" t="s">
        <v>2</v>
      </c>
      <c r="AW683" s="130" t="s">
        <v>96</v>
      </c>
      <c r="AX683" s="130" t="s">
        <v>84</v>
      </c>
      <c r="AY683" s="132" t="s">
        <v>85</v>
      </c>
    </row>
    <row r="684" spans="1:65" s="139" customFormat="1" x14ac:dyDescent="0.2">
      <c r="B684" s="140"/>
      <c r="D684" s="123" t="s">
        <v>94</v>
      </c>
      <c r="E684" s="141" t="s">
        <v>10</v>
      </c>
      <c r="F684" s="142" t="s">
        <v>100</v>
      </c>
      <c r="H684" s="143">
        <v>2209.6770000000001</v>
      </c>
      <c r="I684" s="144"/>
      <c r="L684" s="140"/>
      <c r="M684" s="145"/>
      <c r="N684" s="146"/>
      <c r="O684" s="146"/>
      <c r="P684" s="146"/>
      <c r="Q684" s="146"/>
      <c r="R684" s="146"/>
      <c r="S684" s="146"/>
      <c r="T684" s="147"/>
      <c r="AT684" s="141" t="s">
        <v>94</v>
      </c>
      <c r="AU684" s="141" t="s">
        <v>2</v>
      </c>
      <c r="AV684" s="139" t="s">
        <v>92</v>
      </c>
      <c r="AW684" s="139" t="s">
        <v>96</v>
      </c>
      <c r="AX684" s="139" t="s">
        <v>83</v>
      </c>
      <c r="AY684" s="141" t="s">
        <v>85</v>
      </c>
    </row>
    <row r="685" spans="1:65" s="14" customFormat="1" ht="14.45" customHeight="1" x14ac:dyDescent="0.2">
      <c r="A685" s="10"/>
      <c r="B685" s="106"/>
      <c r="C685" s="148" t="s">
        <v>831</v>
      </c>
      <c r="D685" s="148" t="s">
        <v>122</v>
      </c>
      <c r="E685" s="149" t="s">
        <v>832</v>
      </c>
      <c r="F685" s="150" t="s">
        <v>833</v>
      </c>
      <c r="G685" s="151" t="s">
        <v>113</v>
      </c>
      <c r="H685" s="152">
        <v>0.442</v>
      </c>
      <c r="I685" s="153"/>
      <c r="J685" s="154">
        <f>ROUND(I685*H685,2)</f>
        <v>0</v>
      </c>
      <c r="K685" s="150" t="s">
        <v>91</v>
      </c>
      <c r="L685" s="155"/>
      <c r="M685" s="156" t="s">
        <v>10</v>
      </c>
      <c r="N685" s="157" t="s">
        <v>27</v>
      </c>
      <c r="O685" s="116"/>
      <c r="P685" s="117">
        <f>O685*H685</f>
        <v>0</v>
      </c>
      <c r="Q685" s="117">
        <v>1</v>
      </c>
      <c r="R685" s="117">
        <f>Q685*H685</f>
        <v>0.442</v>
      </c>
      <c r="S685" s="117">
        <v>0</v>
      </c>
      <c r="T685" s="118">
        <f>S685*H685</f>
        <v>0</v>
      </c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R685" s="119" t="s">
        <v>280</v>
      </c>
      <c r="AT685" s="119" t="s">
        <v>122</v>
      </c>
      <c r="AU685" s="119" t="s">
        <v>2</v>
      </c>
      <c r="AY685" s="2" t="s">
        <v>85</v>
      </c>
      <c r="BE685" s="120">
        <f>IF(N685="základní",J685,0)</f>
        <v>0</v>
      </c>
      <c r="BF685" s="120">
        <f>IF(N685="snížená",J685,0)</f>
        <v>0</v>
      </c>
      <c r="BG685" s="120">
        <f>IF(N685="zákl. přenesená",J685,0)</f>
        <v>0</v>
      </c>
      <c r="BH685" s="120">
        <f>IF(N685="sníž. přenesená",J685,0)</f>
        <v>0</v>
      </c>
      <c r="BI685" s="120">
        <f>IF(N685="nulová",J685,0)</f>
        <v>0</v>
      </c>
      <c r="BJ685" s="2" t="s">
        <v>83</v>
      </c>
      <c r="BK685" s="120">
        <f>ROUND(I685*H685,2)</f>
        <v>0</v>
      </c>
      <c r="BL685" s="2" t="s">
        <v>187</v>
      </c>
      <c r="BM685" s="119" t="s">
        <v>834</v>
      </c>
    </row>
    <row r="686" spans="1:65" s="130" customFormat="1" x14ac:dyDescent="0.2">
      <c r="B686" s="131"/>
      <c r="D686" s="123" t="s">
        <v>94</v>
      </c>
      <c r="E686" s="132" t="s">
        <v>10</v>
      </c>
      <c r="F686" s="133" t="s">
        <v>835</v>
      </c>
      <c r="H686" s="134">
        <v>0.442</v>
      </c>
      <c r="I686" s="135"/>
      <c r="L686" s="131"/>
      <c r="M686" s="136"/>
      <c r="N686" s="137"/>
      <c r="O686" s="137"/>
      <c r="P686" s="137"/>
      <c r="Q686" s="137"/>
      <c r="R686" s="137"/>
      <c r="S686" s="137"/>
      <c r="T686" s="138"/>
      <c r="AT686" s="132" t="s">
        <v>94</v>
      </c>
      <c r="AU686" s="132" t="s">
        <v>2</v>
      </c>
      <c r="AV686" s="130" t="s">
        <v>2</v>
      </c>
      <c r="AW686" s="130" t="s">
        <v>96</v>
      </c>
      <c r="AX686" s="130" t="s">
        <v>83</v>
      </c>
      <c r="AY686" s="132" t="s">
        <v>85</v>
      </c>
    </row>
    <row r="687" spans="1:65" s="14" customFormat="1" ht="54" customHeight="1" x14ac:dyDescent="0.2">
      <c r="A687" s="10"/>
      <c r="B687" s="106"/>
      <c r="C687" s="107" t="s">
        <v>836</v>
      </c>
      <c r="D687" s="107" t="s">
        <v>87</v>
      </c>
      <c r="E687" s="108" t="s">
        <v>837</v>
      </c>
      <c r="F687" s="109" t="s">
        <v>838</v>
      </c>
      <c r="G687" s="110" t="s">
        <v>137</v>
      </c>
      <c r="H687" s="111">
        <v>1922.09</v>
      </c>
      <c r="I687" s="112"/>
      <c r="J687" s="113">
        <f>ROUND(I687*H687,2)</f>
        <v>0</v>
      </c>
      <c r="K687" s="109" t="s">
        <v>91</v>
      </c>
      <c r="L687" s="11"/>
      <c r="M687" s="114" t="s">
        <v>10</v>
      </c>
      <c r="N687" s="115" t="s">
        <v>27</v>
      </c>
      <c r="O687" s="116"/>
      <c r="P687" s="117">
        <f>O687*H687</f>
        <v>0</v>
      </c>
      <c r="Q687" s="117">
        <v>1.42E-3</v>
      </c>
      <c r="R687" s="117">
        <f>Q687*H687</f>
        <v>2.7293677999999999</v>
      </c>
      <c r="S687" s="117">
        <v>0</v>
      </c>
      <c r="T687" s="118">
        <f>S687*H687</f>
        <v>0</v>
      </c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R687" s="119" t="s">
        <v>187</v>
      </c>
      <c r="AT687" s="119" t="s">
        <v>87</v>
      </c>
      <c r="AU687" s="119" t="s">
        <v>2</v>
      </c>
      <c r="AY687" s="2" t="s">
        <v>85</v>
      </c>
      <c r="BE687" s="120">
        <f>IF(N687="základní",J687,0)</f>
        <v>0</v>
      </c>
      <c r="BF687" s="120">
        <f>IF(N687="snížená",J687,0)</f>
        <v>0</v>
      </c>
      <c r="BG687" s="120">
        <f>IF(N687="zákl. přenesená",J687,0)</f>
        <v>0</v>
      </c>
      <c r="BH687" s="120">
        <f>IF(N687="sníž. přenesená",J687,0)</f>
        <v>0</v>
      </c>
      <c r="BI687" s="120">
        <f>IF(N687="nulová",J687,0)</f>
        <v>0</v>
      </c>
      <c r="BJ687" s="2" t="s">
        <v>83</v>
      </c>
      <c r="BK687" s="120">
        <f>ROUND(I687*H687,2)</f>
        <v>0</v>
      </c>
      <c r="BL687" s="2" t="s">
        <v>187</v>
      </c>
      <c r="BM687" s="119" t="s">
        <v>839</v>
      </c>
    </row>
    <row r="688" spans="1:65" s="121" customFormat="1" x14ac:dyDescent="0.2">
      <c r="B688" s="122"/>
      <c r="D688" s="123" t="s">
        <v>94</v>
      </c>
      <c r="E688" s="124" t="s">
        <v>10</v>
      </c>
      <c r="F688" s="125" t="s">
        <v>826</v>
      </c>
      <c r="H688" s="124" t="s">
        <v>10</v>
      </c>
      <c r="I688" s="126"/>
      <c r="L688" s="122"/>
      <c r="M688" s="127"/>
      <c r="N688" s="128"/>
      <c r="O688" s="128"/>
      <c r="P688" s="128"/>
      <c r="Q688" s="128"/>
      <c r="R688" s="128"/>
      <c r="S688" s="128"/>
      <c r="T688" s="129"/>
      <c r="AT688" s="124" t="s">
        <v>94</v>
      </c>
      <c r="AU688" s="124" t="s">
        <v>2</v>
      </c>
      <c r="AV688" s="121" t="s">
        <v>83</v>
      </c>
      <c r="AW688" s="121" t="s">
        <v>96</v>
      </c>
      <c r="AX688" s="121" t="s">
        <v>84</v>
      </c>
      <c r="AY688" s="124" t="s">
        <v>85</v>
      </c>
    </row>
    <row r="689" spans="1:65" s="130" customFormat="1" x14ac:dyDescent="0.2">
      <c r="B689" s="131"/>
      <c r="D689" s="123" t="s">
        <v>94</v>
      </c>
      <c r="E689" s="132" t="s">
        <v>10</v>
      </c>
      <c r="F689" s="133" t="s">
        <v>827</v>
      </c>
      <c r="H689" s="134">
        <v>1922.09</v>
      </c>
      <c r="I689" s="135"/>
      <c r="L689" s="131"/>
      <c r="M689" s="136"/>
      <c r="N689" s="137"/>
      <c r="O689" s="137"/>
      <c r="P689" s="137"/>
      <c r="Q689" s="137"/>
      <c r="R689" s="137"/>
      <c r="S689" s="137"/>
      <c r="T689" s="138"/>
      <c r="AT689" s="132" t="s">
        <v>94</v>
      </c>
      <c r="AU689" s="132" t="s">
        <v>2</v>
      </c>
      <c r="AV689" s="130" t="s">
        <v>2</v>
      </c>
      <c r="AW689" s="130" t="s">
        <v>96</v>
      </c>
      <c r="AX689" s="130" t="s">
        <v>84</v>
      </c>
      <c r="AY689" s="132" t="s">
        <v>85</v>
      </c>
    </row>
    <row r="690" spans="1:65" s="139" customFormat="1" x14ac:dyDescent="0.2">
      <c r="B690" s="140"/>
      <c r="D690" s="123" t="s">
        <v>94</v>
      </c>
      <c r="E690" s="141" t="s">
        <v>10</v>
      </c>
      <c r="F690" s="142" t="s">
        <v>100</v>
      </c>
      <c r="H690" s="143">
        <v>1922.09</v>
      </c>
      <c r="I690" s="144"/>
      <c r="L690" s="140"/>
      <c r="M690" s="145"/>
      <c r="N690" s="146"/>
      <c r="O690" s="146"/>
      <c r="P690" s="146"/>
      <c r="Q690" s="146"/>
      <c r="R690" s="146"/>
      <c r="S690" s="146"/>
      <c r="T690" s="147"/>
      <c r="AT690" s="141" t="s">
        <v>94</v>
      </c>
      <c r="AU690" s="141" t="s">
        <v>2</v>
      </c>
      <c r="AV690" s="139" t="s">
        <v>92</v>
      </c>
      <c r="AW690" s="139" t="s">
        <v>96</v>
      </c>
      <c r="AX690" s="139" t="s">
        <v>83</v>
      </c>
      <c r="AY690" s="141" t="s">
        <v>85</v>
      </c>
    </row>
    <row r="691" spans="1:65" s="14" customFormat="1" ht="21.6" customHeight="1" x14ac:dyDescent="0.2">
      <c r="A691" s="10"/>
      <c r="B691" s="106"/>
      <c r="C691" s="107" t="s">
        <v>840</v>
      </c>
      <c r="D691" s="107" t="s">
        <v>87</v>
      </c>
      <c r="E691" s="108" t="s">
        <v>841</v>
      </c>
      <c r="F691" s="109" t="s">
        <v>842</v>
      </c>
      <c r="G691" s="110" t="s">
        <v>137</v>
      </c>
      <c r="H691" s="111">
        <v>2209.6770000000001</v>
      </c>
      <c r="I691" s="112"/>
      <c r="J691" s="113">
        <f>ROUND(I691*H691,2)</f>
        <v>0</v>
      </c>
      <c r="K691" s="109" t="s">
        <v>91</v>
      </c>
      <c r="L691" s="11"/>
      <c r="M691" s="114" t="s">
        <v>10</v>
      </c>
      <c r="N691" s="115" t="s">
        <v>27</v>
      </c>
      <c r="O691" s="116"/>
      <c r="P691" s="117">
        <f>O691*H691</f>
        <v>0</v>
      </c>
      <c r="Q691" s="117">
        <v>8.8000000000000003E-4</v>
      </c>
      <c r="R691" s="117">
        <f>Q691*H691</f>
        <v>1.9445157600000003</v>
      </c>
      <c r="S691" s="117">
        <v>0</v>
      </c>
      <c r="T691" s="118">
        <f>S691*H691</f>
        <v>0</v>
      </c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R691" s="119" t="s">
        <v>187</v>
      </c>
      <c r="AT691" s="119" t="s">
        <v>87</v>
      </c>
      <c r="AU691" s="119" t="s">
        <v>2</v>
      </c>
      <c r="AY691" s="2" t="s">
        <v>85</v>
      </c>
      <c r="BE691" s="120">
        <f>IF(N691="základní",J691,0)</f>
        <v>0</v>
      </c>
      <c r="BF691" s="120">
        <f>IF(N691="snížená",J691,0)</f>
        <v>0</v>
      </c>
      <c r="BG691" s="120">
        <f>IF(N691="zákl. přenesená",J691,0)</f>
        <v>0</v>
      </c>
      <c r="BH691" s="120">
        <f>IF(N691="sníž. přenesená",J691,0)</f>
        <v>0</v>
      </c>
      <c r="BI691" s="120">
        <f>IF(N691="nulová",J691,0)</f>
        <v>0</v>
      </c>
      <c r="BJ691" s="2" t="s">
        <v>83</v>
      </c>
      <c r="BK691" s="120">
        <f>ROUND(I691*H691,2)</f>
        <v>0</v>
      </c>
      <c r="BL691" s="2" t="s">
        <v>187</v>
      </c>
      <c r="BM691" s="119" t="s">
        <v>843</v>
      </c>
    </row>
    <row r="692" spans="1:65" s="121" customFormat="1" x14ac:dyDescent="0.2">
      <c r="B692" s="122"/>
      <c r="D692" s="123" t="s">
        <v>94</v>
      </c>
      <c r="E692" s="124" t="s">
        <v>10</v>
      </c>
      <c r="F692" s="125" t="s">
        <v>823</v>
      </c>
      <c r="H692" s="124" t="s">
        <v>10</v>
      </c>
      <c r="I692" s="126"/>
      <c r="L692" s="122"/>
      <c r="M692" s="127"/>
      <c r="N692" s="128"/>
      <c r="O692" s="128"/>
      <c r="P692" s="128"/>
      <c r="Q692" s="128"/>
      <c r="R692" s="128"/>
      <c r="S692" s="128"/>
      <c r="T692" s="129"/>
      <c r="AT692" s="124" t="s">
        <v>94</v>
      </c>
      <c r="AU692" s="124" t="s">
        <v>2</v>
      </c>
      <c r="AV692" s="121" t="s">
        <v>83</v>
      </c>
      <c r="AW692" s="121" t="s">
        <v>96</v>
      </c>
      <c r="AX692" s="121" t="s">
        <v>84</v>
      </c>
      <c r="AY692" s="124" t="s">
        <v>85</v>
      </c>
    </row>
    <row r="693" spans="1:65" s="130" customFormat="1" x14ac:dyDescent="0.2">
      <c r="B693" s="131"/>
      <c r="D693" s="123" t="s">
        <v>94</v>
      </c>
      <c r="E693" s="132" t="s">
        <v>10</v>
      </c>
      <c r="F693" s="133" t="s">
        <v>824</v>
      </c>
      <c r="H693" s="134">
        <v>6.6710000000000003</v>
      </c>
      <c r="I693" s="135"/>
      <c r="L693" s="131"/>
      <c r="M693" s="136"/>
      <c r="N693" s="137"/>
      <c r="O693" s="137"/>
      <c r="P693" s="137"/>
      <c r="Q693" s="137"/>
      <c r="R693" s="137"/>
      <c r="S693" s="137"/>
      <c r="T693" s="138"/>
      <c r="AT693" s="132" t="s">
        <v>94</v>
      </c>
      <c r="AU693" s="132" t="s">
        <v>2</v>
      </c>
      <c r="AV693" s="130" t="s">
        <v>2</v>
      </c>
      <c r="AW693" s="130" t="s">
        <v>96</v>
      </c>
      <c r="AX693" s="130" t="s">
        <v>84</v>
      </c>
      <c r="AY693" s="132" t="s">
        <v>85</v>
      </c>
    </row>
    <row r="694" spans="1:65" s="130" customFormat="1" x14ac:dyDescent="0.2">
      <c r="B694" s="131"/>
      <c r="D694" s="123" t="s">
        <v>94</v>
      </c>
      <c r="E694" s="132" t="s">
        <v>10</v>
      </c>
      <c r="F694" s="133" t="s">
        <v>825</v>
      </c>
      <c r="H694" s="134">
        <v>8.3780000000000001</v>
      </c>
      <c r="I694" s="135"/>
      <c r="L694" s="131"/>
      <c r="M694" s="136"/>
      <c r="N694" s="137"/>
      <c r="O694" s="137"/>
      <c r="P694" s="137"/>
      <c r="Q694" s="137"/>
      <c r="R694" s="137"/>
      <c r="S694" s="137"/>
      <c r="T694" s="138"/>
      <c r="AT694" s="132" t="s">
        <v>94</v>
      </c>
      <c r="AU694" s="132" t="s">
        <v>2</v>
      </c>
      <c r="AV694" s="130" t="s">
        <v>2</v>
      </c>
      <c r="AW694" s="130" t="s">
        <v>96</v>
      </c>
      <c r="AX694" s="130" t="s">
        <v>84</v>
      </c>
      <c r="AY694" s="132" t="s">
        <v>85</v>
      </c>
    </row>
    <row r="695" spans="1:65" s="158" customFormat="1" x14ac:dyDescent="0.2">
      <c r="B695" s="159"/>
      <c r="D695" s="123" t="s">
        <v>94</v>
      </c>
      <c r="E695" s="160" t="s">
        <v>10</v>
      </c>
      <c r="F695" s="161" t="s">
        <v>372</v>
      </c>
      <c r="H695" s="162">
        <v>15.048999999999999</v>
      </c>
      <c r="I695" s="163"/>
      <c r="L695" s="159"/>
      <c r="M695" s="164"/>
      <c r="N695" s="165"/>
      <c r="O695" s="165"/>
      <c r="P695" s="165"/>
      <c r="Q695" s="165"/>
      <c r="R695" s="165"/>
      <c r="S695" s="165"/>
      <c r="T695" s="166"/>
      <c r="AT695" s="160" t="s">
        <v>94</v>
      </c>
      <c r="AU695" s="160" t="s">
        <v>2</v>
      </c>
      <c r="AV695" s="158" t="s">
        <v>105</v>
      </c>
      <c r="AW695" s="158" t="s">
        <v>96</v>
      </c>
      <c r="AX695" s="158" t="s">
        <v>84</v>
      </c>
      <c r="AY695" s="160" t="s">
        <v>85</v>
      </c>
    </row>
    <row r="696" spans="1:65" s="121" customFormat="1" x14ac:dyDescent="0.2">
      <c r="B696" s="122"/>
      <c r="D696" s="123" t="s">
        <v>94</v>
      </c>
      <c r="E696" s="124" t="s">
        <v>10</v>
      </c>
      <c r="F696" s="125" t="s">
        <v>826</v>
      </c>
      <c r="H696" s="124" t="s">
        <v>10</v>
      </c>
      <c r="I696" s="126"/>
      <c r="L696" s="122"/>
      <c r="M696" s="127"/>
      <c r="N696" s="128"/>
      <c r="O696" s="128"/>
      <c r="P696" s="128"/>
      <c r="Q696" s="128"/>
      <c r="R696" s="128"/>
      <c r="S696" s="128"/>
      <c r="T696" s="129"/>
      <c r="AT696" s="124" t="s">
        <v>94</v>
      </c>
      <c r="AU696" s="124" t="s">
        <v>2</v>
      </c>
      <c r="AV696" s="121" t="s">
        <v>83</v>
      </c>
      <c r="AW696" s="121" t="s">
        <v>96</v>
      </c>
      <c r="AX696" s="121" t="s">
        <v>84</v>
      </c>
      <c r="AY696" s="124" t="s">
        <v>85</v>
      </c>
    </row>
    <row r="697" spans="1:65" s="130" customFormat="1" x14ac:dyDescent="0.2">
      <c r="B697" s="131"/>
      <c r="D697" s="123" t="s">
        <v>94</v>
      </c>
      <c r="E697" s="132" t="s">
        <v>10</v>
      </c>
      <c r="F697" s="133" t="s">
        <v>827</v>
      </c>
      <c r="H697" s="134">
        <v>1922.09</v>
      </c>
      <c r="I697" s="135"/>
      <c r="L697" s="131"/>
      <c r="M697" s="136"/>
      <c r="N697" s="137"/>
      <c r="O697" s="137"/>
      <c r="P697" s="137"/>
      <c r="Q697" s="137"/>
      <c r="R697" s="137"/>
      <c r="S697" s="137"/>
      <c r="T697" s="138"/>
      <c r="AT697" s="132" t="s">
        <v>94</v>
      </c>
      <c r="AU697" s="132" t="s">
        <v>2</v>
      </c>
      <c r="AV697" s="130" t="s">
        <v>2</v>
      </c>
      <c r="AW697" s="130" t="s">
        <v>96</v>
      </c>
      <c r="AX697" s="130" t="s">
        <v>84</v>
      </c>
      <c r="AY697" s="132" t="s">
        <v>85</v>
      </c>
    </row>
    <row r="698" spans="1:65" s="130" customFormat="1" x14ac:dyDescent="0.2">
      <c r="B698" s="131"/>
      <c r="D698" s="123" t="s">
        <v>94</v>
      </c>
      <c r="E698" s="132" t="s">
        <v>10</v>
      </c>
      <c r="F698" s="133" t="s">
        <v>828</v>
      </c>
      <c r="H698" s="134">
        <v>175.04400000000001</v>
      </c>
      <c r="I698" s="135"/>
      <c r="L698" s="131"/>
      <c r="M698" s="136"/>
      <c r="N698" s="137"/>
      <c r="O698" s="137"/>
      <c r="P698" s="137"/>
      <c r="Q698" s="137"/>
      <c r="R698" s="137"/>
      <c r="S698" s="137"/>
      <c r="T698" s="138"/>
      <c r="AT698" s="132" t="s">
        <v>94</v>
      </c>
      <c r="AU698" s="132" t="s">
        <v>2</v>
      </c>
      <c r="AV698" s="130" t="s">
        <v>2</v>
      </c>
      <c r="AW698" s="130" t="s">
        <v>96</v>
      </c>
      <c r="AX698" s="130" t="s">
        <v>84</v>
      </c>
      <c r="AY698" s="132" t="s">
        <v>85</v>
      </c>
    </row>
    <row r="699" spans="1:65" s="130" customFormat="1" x14ac:dyDescent="0.2">
      <c r="B699" s="131"/>
      <c r="D699" s="123" t="s">
        <v>94</v>
      </c>
      <c r="E699" s="132" t="s">
        <v>10</v>
      </c>
      <c r="F699" s="133" t="s">
        <v>829</v>
      </c>
      <c r="H699" s="134">
        <v>91.08</v>
      </c>
      <c r="I699" s="135"/>
      <c r="L699" s="131"/>
      <c r="M699" s="136"/>
      <c r="N699" s="137"/>
      <c r="O699" s="137"/>
      <c r="P699" s="137"/>
      <c r="Q699" s="137"/>
      <c r="R699" s="137"/>
      <c r="S699" s="137"/>
      <c r="T699" s="138"/>
      <c r="AT699" s="132" t="s">
        <v>94</v>
      </c>
      <c r="AU699" s="132" t="s">
        <v>2</v>
      </c>
      <c r="AV699" s="130" t="s">
        <v>2</v>
      </c>
      <c r="AW699" s="130" t="s">
        <v>96</v>
      </c>
      <c r="AX699" s="130" t="s">
        <v>84</v>
      </c>
      <c r="AY699" s="132" t="s">
        <v>85</v>
      </c>
    </row>
    <row r="700" spans="1:65" s="130" customFormat="1" ht="22.5" x14ac:dyDescent="0.2">
      <c r="B700" s="131"/>
      <c r="D700" s="123" t="s">
        <v>94</v>
      </c>
      <c r="E700" s="132" t="s">
        <v>10</v>
      </c>
      <c r="F700" s="133" t="s">
        <v>830</v>
      </c>
      <c r="H700" s="134">
        <v>6.4139999999999997</v>
      </c>
      <c r="I700" s="135"/>
      <c r="L700" s="131"/>
      <c r="M700" s="136"/>
      <c r="N700" s="137"/>
      <c r="O700" s="137"/>
      <c r="P700" s="137"/>
      <c r="Q700" s="137"/>
      <c r="R700" s="137"/>
      <c r="S700" s="137"/>
      <c r="T700" s="138"/>
      <c r="AT700" s="132" t="s">
        <v>94</v>
      </c>
      <c r="AU700" s="132" t="s">
        <v>2</v>
      </c>
      <c r="AV700" s="130" t="s">
        <v>2</v>
      </c>
      <c r="AW700" s="130" t="s">
        <v>96</v>
      </c>
      <c r="AX700" s="130" t="s">
        <v>84</v>
      </c>
      <c r="AY700" s="132" t="s">
        <v>85</v>
      </c>
    </row>
    <row r="701" spans="1:65" s="139" customFormat="1" x14ac:dyDescent="0.2">
      <c r="B701" s="140"/>
      <c r="D701" s="123" t="s">
        <v>94</v>
      </c>
      <c r="E701" s="141" t="s">
        <v>10</v>
      </c>
      <c r="F701" s="142" t="s">
        <v>100</v>
      </c>
      <c r="H701" s="143">
        <v>2209.6770000000001</v>
      </c>
      <c r="I701" s="144"/>
      <c r="L701" s="140"/>
      <c r="M701" s="145"/>
      <c r="N701" s="146"/>
      <c r="O701" s="146"/>
      <c r="P701" s="146"/>
      <c r="Q701" s="146"/>
      <c r="R701" s="146"/>
      <c r="S701" s="146"/>
      <c r="T701" s="147"/>
      <c r="AT701" s="141" t="s">
        <v>94</v>
      </c>
      <c r="AU701" s="141" t="s">
        <v>2</v>
      </c>
      <c r="AV701" s="139" t="s">
        <v>92</v>
      </c>
      <c r="AW701" s="139" t="s">
        <v>96</v>
      </c>
      <c r="AX701" s="139" t="s">
        <v>83</v>
      </c>
      <c r="AY701" s="141" t="s">
        <v>85</v>
      </c>
    </row>
    <row r="702" spans="1:65" s="14" customFormat="1" ht="54" customHeight="1" x14ac:dyDescent="0.2">
      <c r="A702" s="10"/>
      <c r="B702" s="106"/>
      <c r="C702" s="148" t="s">
        <v>844</v>
      </c>
      <c r="D702" s="148" t="s">
        <v>122</v>
      </c>
      <c r="E702" s="149" t="s">
        <v>845</v>
      </c>
      <c r="F702" s="150" t="s">
        <v>846</v>
      </c>
      <c r="G702" s="151" t="s">
        <v>137</v>
      </c>
      <c r="H702" s="152">
        <v>2541.1289999999999</v>
      </c>
      <c r="I702" s="153"/>
      <c r="J702" s="154">
        <f>ROUND(I702*H702,2)</f>
        <v>0</v>
      </c>
      <c r="K702" s="150" t="s">
        <v>91</v>
      </c>
      <c r="L702" s="155"/>
      <c r="M702" s="156" t="s">
        <v>10</v>
      </c>
      <c r="N702" s="157" t="s">
        <v>27</v>
      </c>
      <c r="O702" s="116"/>
      <c r="P702" s="117">
        <f>O702*H702</f>
        <v>0</v>
      </c>
      <c r="Q702" s="117">
        <v>1E-3</v>
      </c>
      <c r="R702" s="117">
        <f>Q702*H702</f>
        <v>2.5411289999999997</v>
      </c>
      <c r="S702" s="117">
        <v>0</v>
      </c>
      <c r="T702" s="118">
        <f>S702*H702</f>
        <v>0</v>
      </c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R702" s="119" t="s">
        <v>280</v>
      </c>
      <c r="AT702" s="119" t="s">
        <v>122</v>
      </c>
      <c r="AU702" s="119" t="s">
        <v>2</v>
      </c>
      <c r="AY702" s="2" t="s">
        <v>85</v>
      </c>
      <c r="BE702" s="120">
        <f>IF(N702="základní",J702,0)</f>
        <v>0</v>
      </c>
      <c r="BF702" s="120">
        <f>IF(N702="snížená",J702,0)</f>
        <v>0</v>
      </c>
      <c r="BG702" s="120">
        <f>IF(N702="zákl. přenesená",J702,0)</f>
        <v>0</v>
      </c>
      <c r="BH702" s="120">
        <f>IF(N702="sníž. přenesená",J702,0)</f>
        <v>0</v>
      </c>
      <c r="BI702" s="120">
        <f>IF(N702="nulová",J702,0)</f>
        <v>0</v>
      </c>
      <c r="BJ702" s="2" t="s">
        <v>83</v>
      </c>
      <c r="BK702" s="120">
        <f>ROUND(I702*H702,2)</f>
        <v>0</v>
      </c>
      <c r="BL702" s="2" t="s">
        <v>187</v>
      </c>
      <c r="BM702" s="119" t="s">
        <v>847</v>
      </c>
    </row>
    <row r="703" spans="1:65" s="130" customFormat="1" x14ac:dyDescent="0.2">
      <c r="B703" s="131"/>
      <c r="D703" s="123" t="s">
        <v>94</v>
      </c>
      <c r="E703" s="132" t="s">
        <v>10</v>
      </c>
      <c r="F703" s="133" t="s">
        <v>848</v>
      </c>
      <c r="H703" s="134">
        <v>2541.1289999999999</v>
      </c>
      <c r="I703" s="135"/>
      <c r="L703" s="131"/>
      <c r="M703" s="136"/>
      <c r="N703" s="137"/>
      <c r="O703" s="137"/>
      <c r="P703" s="137"/>
      <c r="Q703" s="137"/>
      <c r="R703" s="137"/>
      <c r="S703" s="137"/>
      <c r="T703" s="138"/>
      <c r="AT703" s="132" t="s">
        <v>94</v>
      </c>
      <c r="AU703" s="132" t="s">
        <v>2</v>
      </c>
      <c r="AV703" s="130" t="s">
        <v>2</v>
      </c>
      <c r="AW703" s="130" t="s">
        <v>96</v>
      </c>
      <c r="AX703" s="130" t="s">
        <v>83</v>
      </c>
      <c r="AY703" s="132" t="s">
        <v>85</v>
      </c>
    </row>
    <row r="704" spans="1:65" s="14" customFormat="1" ht="54" customHeight="1" x14ac:dyDescent="0.2">
      <c r="A704" s="10"/>
      <c r="B704" s="106"/>
      <c r="C704" s="107" t="s">
        <v>849</v>
      </c>
      <c r="D704" s="107" t="s">
        <v>87</v>
      </c>
      <c r="E704" s="108" t="s">
        <v>850</v>
      </c>
      <c r="F704" s="109" t="s">
        <v>851</v>
      </c>
      <c r="G704" s="110" t="s">
        <v>137</v>
      </c>
      <c r="H704" s="111">
        <v>2.867</v>
      </c>
      <c r="I704" s="112"/>
      <c r="J704" s="113">
        <f>ROUND(I704*H704,2)</f>
        <v>0</v>
      </c>
      <c r="K704" s="109" t="s">
        <v>91</v>
      </c>
      <c r="L704" s="11"/>
      <c r="M704" s="114" t="s">
        <v>10</v>
      </c>
      <c r="N704" s="115" t="s">
        <v>27</v>
      </c>
      <c r="O704" s="116"/>
      <c r="P704" s="117">
        <f>O704*H704</f>
        <v>0</v>
      </c>
      <c r="Q704" s="117">
        <v>1.3999999999999999E-4</v>
      </c>
      <c r="R704" s="117">
        <f>Q704*H704</f>
        <v>4.0137999999999996E-4</v>
      </c>
      <c r="S704" s="117">
        <v>0</v>
      </c>
      <c r="T704" s="118">
        <f>S704*H704</f>
        <v>0</v>
      </c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R704" s="119" t="s">
        <v>187</v>
      </c>
      <c r="AT704" s="119" t="s">
        <v>87</v>
      </c>
      <c r="AU704" s="119" t="s">
        <v>2</v>
      </c>
      <c r="AY704" s="2" t="s">
        <v>85</v>
      </c>
      <c r="BE704" s="120">
        <f>IF(N704="základní",J704,0)</f>
        <v>0</v>
      </c>
      <c r="BF704" s="120">
        <f>IF(N704="snížená",J704,0)</f>
        <v>0</v>
      </c>
      <c r="BG704" s="120">
        <f>IF(N704="zákl. přenesená",J704,0)</f>
        <v>0</v>
      </c>
      <c r="BH704" s="120">
        <f>IF(N704="sníž. přenesená",J704,0)</f>
        <v>0</v>
      </c>
      <c r="BI704" s="120">
        <f>IF(N704="nulová",J704,0)</f>
        <v>0</v>
      </c>
      <c r="BJ704" s="2" t="s">
        <v>83</v>
      </c>
      <c r="BK704" s="120">
        <f>ROUND(I704*H704,2)</f>
        <v>0</v>
      </c>
      <c r="BL704" s="2" t="s">
        <v>187</v>
      </c>
      <c r="BM704" s="119" t="s">
        <v>852</v>
      </c>
    </row>
    <row r="705" spans="1:65" s="121" customFormat="1" x14ac:dyDescent="0.2">
      <c r="B705" s="122"/>
      <c r="D705" s="123" t="s">
        <v>94</v>
      </c>
      <c r="E705" s="124" t="s">
        <v>10</v>
      </c>
      <c r="F705" s="125" t="s">
        <v>853</v>
      </c>
      <c r="H705" s="124" t="s">
        <v>10</v>
      </c>
      <c r="I705" s="126"/>
      <c r="L705" s="122"/>
      <c r="M705" s="127"/>
      <c r="N705" s="128"/>
      <c r="O705" s="128"/>
      <c r="P705" s="128"/>
      <c r="Q705" s="128"/>
      <c r="R705" s="128"/>
      <c r="S705" s="128"/>
      <c r="T705" s="129"/>
      <c r="AT705" s="124" t="s">
        <v>94</v>
      </c>
      <c r="AU705" s="124" t="s">
        <v>2</v>
      </c>
      <c r="AV705" s="121" t="s">
        <v>83</v>
      </c>
      <c r="AW705" s="121" t="s">
        <v>96</v>
      </c>
      <c r="AX705" s="121" t="s">
        <v>84</v>
      </c>
      <c r="AY705" s="124" t="s">
        <v>85</v>
      </c>
    </row>
    <row r="706" spans="1:65" s="130" customFormat="1" x14ac:dyDescent="0.2">
      <c r="B706" s="131"/>
      <c r="D706" s="123" t="s">
        <v>94</v>
      </c>
      <c r="E706" s="132" t="s">
        <v>10</v>
      </c>
      <c r="F706" s="133" t="s">
        <v>854</v>
      </c>
      <c r="H706" s="134">
        <v>2.867</v>
      </c>
      <c r="I706" s="135"/>
      <c r="L706" s="131"/>
      <c r="M706" s="136"/>
      <c r="N706" s="137"/>
      <c r="O706" s="137"/>
      <c r="P706" s="137"/>
      <c r="Q706" s="137"/>
      <c r="R706" s="137"/>
      <c r="S706" s="137"/>
      <c r="T706" s="138"/>
      <c r="AT706" s="132" t="s">
        <v>94</v>
      </c>
      <c r="AU706" s="132" t="s">
        <v>2</v>
      </c>
      <c r="AV706" s="130" t="s">
        <v>2</v>
      </c>
      <c r="AW706" s="130" t="s">
        <v>96</v>
      </c>
      <c r="AX706" s="130" t="s">
        <v>84</v>
      </c>
      <c r="AY706" s="132" t="s">
        <v>85</v>
      </c>
    </row>
    <row r="707" spans="1:65" s="139" customFormat="1" x14ac:dyDescent="0.2">
      <c r="B707" s="140"/>
      <c r="D707" s="123" t="s">
        <v>94</v>
      </c>
      <c r="E707" s="141" t="s">
        <v>10</v>
      </c>
      <c r="F707" s="142" t="s">
        <v>100</v>
      </c>
      <c r="H707" s="143">
        <v>2.867</v>
      </c>
      <c r="I707" s="144"/>
      <c r="L707" s="140"/>
      <c r="M707" s="145"/>
      <c r="N707" s="146"/>
      <c r="O707" s="146"/>
      <c r="P707" s="146"/>
      <c r="Q707" s="146"/>
      <c r="R707" s="146"/>
      <c r="S707" s="146"/>
      <c r="T707" s="147"/>
      <c r="AT707" s="141" t="s">
        <v>94</v>
      </c>
      <c r="AU707" s="141" t="s">
        <v>2</v>
      </c>
      <c r="AV707" s="139" t="s">
        <v>92</v>
      </c>
      <c r="AW707" s="139" t="s">
        <v>96</v>
      </c>
      <c r="AX707" s="139" t="s">
        <v>83</v>
      </c>
      <c r="AY707" s="141" t="s">
        <v>85</v>
      </c>
    </row>
    <row r="708" spans="1:65" s="14" customFormat="1" ht="54" customHeight="1" x14ac:dyDescent="0.2">
      <c r="A708" s="10"/>
      <c r="B708" s="106"/>
      <c r="C708" s="107" t="s">
        <v>855</v>
      </c>
      <c r="D708" s="107" t="s">
        <v>87</v>
      </c>
      <c r="E708" s="108" t="s">
        <v>856</v>
      </c>
      <c r="F708" s="109" t="s">
        <v>857</v>
      </c>
      <c r="G708" s="110" t="s">
        <v>137</v>
      </c>
      <c r="H708" s="111">
        <v>3.8039999999999998</v>
      </c>
      <c r="I708" s="112"/>
      <c r="J708" s="113">
        <f>ROUND(I708*H708,2)</f>
        <v>0</v>
      </c>
      <c r="K708" s="109" t="s">
        <v>91</v>
      </c>
      <c r="L708" s="11"/>
      <c r="M708" s="114" t="s">
        <v>10</v>
      </c>
      <c r="N708" s="115" t="s">
        <v>27</v>
      </c>
      <c r="O708" s="116"/>
      <c r="P708" s="117">
        <f>O708*H708</f>
        <v>0</v>
      </c>
      <c r="Q708" s="117">
        <v>2.7999999999999998E-4</v>
      </c>
      <c r="R708" s="117">
        <f>Q708*H708</f>
        <v>1.0651199999999999E-3</v>
      </c>
      <c r="S708" s="117">
        <v>0</v>
      </c>
      <c r="T708" s="118">
        <f>S708*H708</f>
        <v>0</v>
      </c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R708" s="119" t="s">
        <v>187</v>
      </c>
      <c r="AT708" s="119" t="s">
        <v>87</v>
      </c>
      <c r="AU708" s="119" t="s">
        <v>2</v>
      </c>
      <c r="AY708" s="2" t="s">
        <v>85</v>
      </c>
      <c r="BE708" s="120">
        <f>IF(N708="základní",J708,0)</f>
        <v>0</v>
      </c>
      <c r="BF708" s="120">
        <f>IF(N708="snížená",J708,0)</f>
        <v>0</v>
      </c>
      <c r="BG708" s="120">
        <f>IF(N708="zákl. přenesená",J708,0)</f>
        <v>0</v>
      </c>
      <c r="BH708" s="120">
        <f>IF(N708="sníž. přenesená",J708,0)</f>
        <v>0</v>
      </c>
      <c r="BI708" s="120">
        <f>IF(N708="nulová",J708,0)</f>
        <v>0</v>
      </c>
      <c r="BJ708" s="2" t="s">
        <v>83</v>
      </c>
      <c r="BK708" s="120">
        <f>ROUND(I708*H708,2)</f>
        <v>0</v>
      </c>
      <c r="BL708" s="2" t="s">
        <v>187</v>
      </c>
      <c r="BM708" s="119" t="s">
        <v>858</v>
      </c>
    </row>
    <row r="709" spans="1:65" s="121" customFormat="1" x14ac:dyDescent="0.2">
      <c r="B709" s="122"/>
      <c r="D709" s="123" t="s">
        <v>94</v>
      </c>
      <c r="E709" s="124" t="s">
        <v>10</v>
      </c>
      <c r="F709" s="125" t="s">
        <v>853</v>
      </c>
      <c r="H709" s="124" t="s">
        <v>10</v>
      </c>
      <c r="I709" s="126"/>
      <c r="L709" s="122"/>
      <c r="M709" s="127"/>
      <c r="N709" s="128"/>
      <c r="O709" s="128"/>
      <c r="P709" s="128"/>
      <c r="Q709" s="128"/>
      <c r="R709" s="128"/>
      <c r="S709" s="128"/>
      <c r="T709" s="129"/>
      <c r="AT709" s="124" t="s">
        <v>94</v>
      </c>
      <c r="AU709" s="124" t="s">
        <v>2</v>
      </c>
      <c r="AV709" s="121" t="s">
        <v>83</v>
      </c>
      <c r="AW709" s="121" t="s">
        <v>96</v>
      </c>
      <c r="AX709" s="121" t="s">
        <v>84</v>
      </c>
      <c r="AY709" s="124" t="s">
        <v>85</v>
      </c>
    </row>
    <row r="710" spans="1:65" s="130" customFormat="1" x14ac:dyDescent="0.2">
      <c r="B710" s="131"/>
      <c r="D710" s="123" t="s">
        <v>94</v>
      </c>
      <c r="E710" s="132" t="s">
        <v>10</v>
      </c>
      <c r="F710" s="133" t="s">
        <v>859</v>
      </c>
      <c r="H710" s="134">
        <v>3.8039999999999998</v>
      </c>
      <c r="I710" s="135"/>
      <c r="L710" s="131"/>
      <c r="M710" s="136"/>
      <c r="N710" s="137"/>
      <c r="O710" s="137"/>
      <c r="P710" s="137"/>
      <c r="Q710" s="137"/>
      <c r="R710" s="137"/>
      <c r="S710" s="137"/>
      <c r="T710" s="138"/>
      <c r="AT710" s="132" t="s">
        <v>94</v>
      </c>
      <c r="AU710" s="132" t="s">
        <v>2</v>
      </c>
      <c r="AV710" s="130" t="s">
        <v>2</v>
      </c>
      <c r="AW710" s="130" t="s">
        <v>96</v>
      </c>
      <c r="AX710" s="130" t="s">
        <v>84</v>
      </c>
      <c r="AY710" s="132" t="s">
        <v>85</v>
      </c>
    </row>
    <row r="711" spans="1:65" s="139" customFormat="1" x14ac:dyDescent="0.2">
      <c r="B711" s="140"/>
      <c r="D711" s="123" t="s">
        <v>94</v>
      </c>
      <c r="E711" s="141" t="s">
        <v>10</v>
      </c>
      <c r="F711" s="142" t="s">
        <v>100</v>
      </c>
      <c r="H711" s="143">
        <v>3.8039999999999998</v>
      </c>
      <c r="I711" s="144"/>
      <c r="L711" s="140"/>
      <c r="M711" s="145"/>
      <c r="N711" s="146"/>
      <c r="O711" s="146"/>
      <c r="P711" s="146"/>
      <c r="Q711" s="146"/>
      <c r="R711" s="146"/>
      <c r="S711" s="146"/>
      <c r="T711" s="147"/>
      <c r="AT711" s="141" t="s">
        <v>94</v>
      </c>
      <c r="AU711" s="141" t="s">
        <v>2</v>
      </c>
      <c r="AV711" s="139" t="s">
        <v>92</v>
      </c>
      <c r="AW711" s="139" t="s">
        <v>96</v>
      </c>
      <c r="AX711" s="139" t="s">
        <v>83</v>
      </c>
      <c r="AY711" s="141" t="s">
        <v>85</v>
      </c>
    </row>
    <row r="712" spans="1:65" s="14" customFormat="1" ht="54" customHeight="1" x14ac:dyDescent="0.2">
      <c r="A712" s="10"/>
      <c r="B712" s="106"/>
      <c r="C712" s="107" t="s">
        <v>860</v>
      </c>
      <c r="D712" s="107" t="s">
        <v>87</v>
      </c>
      <c r="E712" s="108" t="s">
        <v>861</v>
      </c>
      <c r="F712" s="109" t="s">
        <v>862</v>
      </c>
      <c r="G712" s="110" t="s">
        <v>137</v>
      </c>
      <c r="H712" s="111">
        <v>8.3780000000000001</v>
      </c>
      <c r="I712" s="112"/>
      <c r="J712" s="113">
        <f>ROUND(I712*H712,2)</f>
        <v>0</v>
      </c>
      <c r="K712" s="109" t="s">
        <v>91</v>
      </c>
      <c r="L712" s="11"/>
      <c r="M712" s="114" t="s">
        <v>10</v>
      </c>
      <c r="N712" s="115" t="s">
        <v>27</v>
      </c>
      <c r="O712" s="116"/>
      <c r="P712" s="117">
        <f>O712*H712</f>
        <v>0</v>
      </c>
      <c r="Q712" s="117">
        <v>4.2000000000000002E-4</v>
      </c>
      <c r="R712" s="117">
        <f>Q712*H712</f>
        <v>3.5187600000000001E-3</v>
      </c>
      <c r="S712" s="117">
        <v>0</v>
      </c>
      <c r="T712" s="118">
        <f>S712*H712</f>
        <v>0</v>
      </c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R712" s="119" t="s">
        <v>187</v>
      </c>
      <c r="AT712" s="119" t="s">
        <v>87</v>
      </c>
      <c r="AU712" s="119" t="s">
        <v>2</v>
      </c>
      <c r="AY712" s="2" t="s">
        <v>85</v>
      </c>
      <c r="BE712" s="120">
        <f>IF(N712="základní",J712,0)</f>
        <v>0</v>
      </c>
      <c r="BF712" s="120">
        <f>IF(N712="snížená",J712,0)</f>
        <v>0</v>
      </c>
      <c r="BG712" s="120">
        <f>IF(N712="zákl. přenesená",J712,0)</f>
        <v>0</v>
      </c>
      <c r="BH712" s="120">
        <f>IF(N712="sníž. přenesená",J712,0)</f>
        <v>0</v>
      </c>
      <c r="BI712" s="120">
        <f>IF(N712="nulová",J712,0)</f>
        <v>0</v>
      </c>
      <c r="BJ712" s="2" t="s">
        <v>83</v>
      </c>
      <c r="BK712" s="120">
        <f>ROUND(I712*H712,2)</f>
        <v>0</v>
      </c>
      <c r="BL712" s="2" t="s">
        <v>187</v>
      </c>
      <c r="BM712" s="119" t="s">
        <v>863</v>
      </c>
    </row>
    <row r="713" spans="1:65" s="121" customFormat="1" x14ac:dyDescent="0.2">
      <c r="B713" s="122"/>
      <c r="D713" s="123" t="s">
        <v>94</v>
      </c>
      <c r="E713" s="124" t="s">
        <v>10</v>
      </c>
      <c r="F713" s="125" t="s">
        <v>853</v>
      </c>
      <c r="H713" s="124" t="s">
        <v>10</v>
      </c>
      <c r="I713" s="126"/>
      <c r="L713" s="122"/>
      <c r="M713" s="127"/>
      <c r="N713" s="128"/>
      <c r="O713" s="128"/>
      <c r="P713" s="128"/>
      <c r="Q713" s="128"/>
      <c r="R713" s="128"/>
      <c r="S713" s="128"/>
      <c r="T713" s="129"/>
      <c r="AT713" s="124" t="s">
        <v>94</v>
      </c>
      <c r="AU713" s="124" t="s">
        <v>2</v>
      </c>
      <c r="AV713" s="121" t="s">
        <v>83</v>
      </c>
      <c r="AW713" s="121" t="s">
        <v>96</v>
      </c>
      <c r="AX713" s="121" t="s">
        <v>84</v>
      </c>
      <c r="AY713" s="124" t="s">
        <v>85</v>
      </c>
    </row>
    <row r="714" spans="1:65" s="130" customFormat="1" x14ac:dyDescent="0.2">
      <c r="B714" s="131"/>
      <c r="D714" s="123" t="s">
        <v>94</v>
      </c>
      <c r="E714" s="132" t="s">
        <v>10</v>
      </c>
      <c r="F714" s="133" t="s">
        <v>825</v>
      </c>
      <c r="H714" s="134">
        <v>8.3780000000000001</v>
      </c>
      <c r="I714" s="135"/>
      <c r="L714" s="131"/>
      <c r="M714" s="136"/>
      <c r="N714" s="137"/>
      <c r="O714" s="137"/>
      <c r="P714" s="137"/>
      <c r="Q714" s="137"/>
      <c r="R714" s="137"/>
      <c r="S714" s="137"/>
      <c r="T714" s="138"/>
      <c r="AT714" s="132" t="s">
        <v>94</v>
      </c>
      <c r="AU714" s="132" t="s">
        <v>2</v>
      </c>
      <c r="AV714" s="130" t="s">
        <v>2</v>
      </c>
      <c r="AW714" s="130" t="s">
        <v>96</v>
      </c>
      <c r="AX714" s="130" t="s">
        <v>84</v>
      </c>
      <c r="AY714" s="132" t="s">
        <v>85</v>
      </c>
    </row>
    <row r="715" spans="1:65" s="139" customFormat="1" x14ac:dyDescent="0.2">
      <c r="B715" s="140"/>
      <c r="D715" s="123" t="s">
        <v>94</v>
      </c>
      <c r="E715" s="141" t="s">
        <v>10</v>
      </c>
      <c r="F715" s="142" t="s">
        <v>100</v>
      </c>
      <c r="H715" s="143">
        <v>8.3780000000000001</v>
      </c>
      <c r="I715" s="144"/>
      <c r="L715" s="140"/>
      <c r="M715" s="145"/>
      <c r="N715" s="146"/>
      <c r="O715" s="146"/>
      <c r="P715" s="146"/>
      <c r="Q715" s="146"/>
      <c r="R715" s="146"/>
      <c r="S715" s="146"/>
      <c r="T715" s="147"/>
      <c r="AT715" s="141" t="s">
        <v>94</v>
      </c>
      <c r="AU715" s="141" t="s">
        <v>2</v>
      </c>
      <c r="AV715" s="139" t="s">
        <v>92</v>
      </c>
      <c r="AW715" s="139" t="s">
        <v>96</v>
      </c>
      <c r="AX715" s="139" t="s">
        <v>83</v>
      </c>
      <c r="AY715" s="141" t="s">
        <v>85</v>
      </c>
    </row>
    <row r="716" spans="1:65" s="14" customFormat="1" ht="32.450000000000003" customHeight="1" x14ac:dyDescent="0.2">
      <c r="A716" s="10"/>
      <c r="B716" s="106"/>
      <c r="C716" s="148" t="s">
        <v>864</v>
      </c>
      <c r="D716" s="148" t="s">
        <v>122</v>
      </c>
      <c r="E716" s="149" t="s">
        <v>865</v>
      </c>
      <c r="F716" s="150" t="s">
        <v>866</v>
      </c>
      <c r="G716" s="151" t="s">
        <v>137</v>
      </c>
      <c r="H716" s="152">
        <v>17.306999999999999</v>
      </c>
      <c r="I716" s="153"/>
      <c r="J716" s="154">
        <f>ROUND(I716*H716,2)</f>
        <v>0</v>
      </c>
      <c r="K716" s="150" t="s">
        <v>91</v>
      </c>
      <c r="L716" s="155"/>
      <c r="M716" s="156" t="s">
        <v>10</v>
      </c>
      <c r="N716" s="157" t="s">
        <v>27</v>
      </c>
      <c r="O716" s="116"/>
      <c r="P716" s="117">
        <f>O716*H716</f>
        <v>0</v>
      </c>
      <c r="Q716" s="117">
        <v>2.5400000000000002E-3</v>
      </c>
      <c r="R716" s="117">
        <f>Q716*H716</f>
        <v>4.3959779999999997E-2</v>
      </c>
      <c r="S716" s="117">
        <v>0</v>
      </c>
      <c r="T716" s="118">
        <f>S716*H716</f>
        <v>0</v>
      </c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R716" s="119" t="s">
        <v>280</v>
      </c>
      <c r="AT716" s="119" t="s">
        <v>122</v>
      </c>
      <c r="AU716" s="119" t="s">
        <v>2</v>
      </c>
      <c r="AY716" s="2" t="s">
        <v>85</v>
      </c>
      <c r="BE716" s="120">
        <f>IF(N716="základní",J716,0)</f>
        <v>0</v>
      </c>
      <c r="BF716" s="120">
        <f>IF(N716="snížená",J716,0)</f>
        <v>0</v>
      </c>
      <c r="BG716" s="120">
        <f>IF(N716="zákl. přenesená",J716,0)</f>
        <v>0</v>
      </c>
      <c r="BH716" s="120">
        <f>IF(N716="sníž. přenesená",J716,0)</f>
        <v>0</v>
      </c>
      <c r="BI716" s="120">
        <f>IF(N716="nulová",J716,0)</f>
        <v>0</v>
      </c>
      <c r="BJ716" s="2" t="s">
        <v>83</v>
      </c>
      <c r="BK716" s="120">
        <f>ROUND(I716*H716,2)</f>
        <v>0</v>
      </c>
      <c r="BL716" s="2" t="s">
        <v>187</v>
      </c>
      <c r="BM716" s="119" t="s">
        <v>867</v>
      </c>
    </row>
    <row r="717" spans="1:65" s="121" customFormat="1" x14ac:dyDescent="0.2">
      <c r="B717" s="122"/>
      <c r="D717" s="123" t="s">
        <v>94</v>
      </c>
      <c r="E717" s="124" t="s">
        <v>10</v>
      </c>
      <c r="F717" s="125" t="s">
        <v>853</v>
      </c>
      <c r="H717" s="124" t="s">
        <v>10</v>
      </c>
      <c r="I717" s="126"/>
      <c r="L717" s="122"/>
      <c r="M717" s="127"/>
      <c r="N717" s="128"/>
      <c r="O717" s="128"/>
      <c r="P717" s="128"/>
      <c r="Q717" s="128"/>
      <c r="R717" s="128"/>
      <c r="S717" s="128"/>
      <c r="T717" s="129"/>
      <c r="AT717" s="124" t="s">
        <v>94</v>
      </c>
      <c r="AU717" s="124" t="s">
        <v>2</v>
      </c>
      <c r="AV717" s="121" t="s">
        <v>83</v>
      </c>
      <c r="AW717" s="121" t="s">
        <v>96</v>
      </c>
      <c r="AX717" s="121" t="s">
        <v>84</v>
      </c>
      <c r="AY717" s="124" t="s">
        <v>85</v>
      </c>
    </row>
    <row r="718" spans="1:65" s="130" customFormat="1" x14ac:dyDescent="0.2">
      <c r="B718" s="131"/>
      <c r="D718" s="123" t="s">
        <v>94</v>
      </c>
      <c r="E718" s="132" t="s">
        <v>10</v>
      </c>
      <c r="F718" s="133" t="s">
        <v>868</v>
      </c>
      <c r="H718" s="134">
        <v>7.6719999999999997</v>
      </c>
      <c r="I718" s="135"/>
      <c r="L718" s="131"/>
      <c r="M718" s="136"/>
      <c r="N718" s="137"/>
      <c r="O718" s="137"/>
      <c r="P718" s="137"/>
      <c r="Q718" s="137"/>
      <c r="R718" s="137"/>
      <c r="S718" s="137"/>
      <c r="T718" s="138"/>
      <c r="AT718" s="132" t="s">
        <v>94</v>
      </c>
      <c r="AU718" s="132" t="s">
        <v>2</v>
      </c>
      <c r="AV718" s="130" t="s">
        <v>2</v>
      </c>
      <c r="AW718" s="130" t="s">
        <v>96</v>
      </c>
      <c r="AX718" s="130" t="s">
        <v>84</v>
      </c>
      <c r="AY718" s="132" t="s">
        <v>85</v>
      </c>
    </row>
    <row r="719" spans="1:65" s="130" customFormat="1" x14ac:dyDescent="0.2">
      <c r="B719" s="131"/>
      <c r="D719" s="123" t="s">
        <v>94</v>
      </c>
      <c r="E719" s="132" t="s">
        <v>10</v>
      </c>
      <c r="F719" s="133" t="s">
        <v>869</v>
      </c>
      <c r="H719" s="134">
        <v>9.6349999999999998</v>
      </c>
      <c r="I719" s="135"/>
      <c r="L719" s="131"/>
      <c r="M719" s="136"/>
      <c r="N719" s="137"/>
      <c r="O719" s="137"/>
      <c r="P719" s="137"/>
      <c r="Q719" s="137"/>
      <c r="R719" s="137"/>
      <c r="S719" s="137"/>
      <c r="T719" s="138"/>
      <c r="AT719" s="132" t="s">
        <v>94</v>
      </c>
      <c r="AU719" s="132" t="s">
        <v>2</v>
      </c>
      <c r="AV719" s="130" t="s">
        <v>2</v>
      </c>
      <c r="AW719" s="130" t="s">
        <v>96</v>
      </c>
      <c r="AX719" s="130" t="s">
        <v>84</v>
      </c>
      <c r="AY719" s="132" t="s">
        <v>85</v>
      </c>
    </row>
    <row r="720" spans="1:65" s="139" customFormat="1" x14ac:dyDescent="0.2">
      <c r="B720" s="140"/>
      <c r="D720" s="123" t="s">
        <v>94</v>
      </c>
      <c r="E720" s="141" t="s">
        <v>10</v>
      </c>
      <c r="F720" s="142" t="s">
        <v>100</v>
      </c>
      <c r="H720" s="143">
        <v>17.306999999999999</v>
      </c>
      <c r="I720" s="144"/>
      <c r="L720" s="140"/>
      <c r="M720" s="145"/>
      <c r="N720" s="146"/>
      <c r="O720" s="146"/>
      <c r="P720" s="146"/>
      <c r="Q720" s="146"/>
      <c r="R720" s="146"/>
      <c r="S720" s="146"/>
      <c r="T720" s="147"/>
      <c r="AT720" s="141" t="s">
        <v>94</v>
      </c>
      <c r="AU720" s="141" t="s">
        <v>2</v>
      </c>
      <c r="AV720" s="139" t="s">
        <v>92</v>
      </c>
      <c r="AW720" s="139" t="s">
        <v>96</v>
      </c>
      <c r="AX720" s="139" t="s">
        <v>83</v>
      </c>
      <c r="AY720" s="141" t="s">
        <v>85</v>
      </c>
    </row>
    <row r="721" spans="1:65" s="14" customFormat="1" ht="54" customHeight="1" x14ac:dyDescent="0.2">
      <c r="A721" s="10"/>
      <c r="B721" s="106"/>
      <c r="C721" s="107" t="s">
        <v>870</v>
      </c>
      <c r="D721" s="107" t="s">
        <v>87</v>
      </c>
      <c r="E721" s="108" t="s">
        <v>871</v>
      </c>
      <c r="F721" s="109" t="s">
        <v>872</v>
      </c>
      <c r="G721" s="110" t="s">
        <v>137</v>
      </c>
      <c r="H721" s="111">
        <v>1896.028</v>
      </c>
      <c r="I721" s="112"/>
      <c r="J721" s="113">
        <f>ROUND(I721*H721,2)</f>
        <v>0</v>
      </c>
      <c r="K721" s="109" t="s">
        <v>91</v>
      </c>
      <c r="L721" s="11"/>
      <c r="M721" s="114" t="s">
        <v>10</v>
      </c>
      <c r="N721" s="115" t="s">
        <v>27</v>
      </c>
      <c r="O721" s="116"/>
      <c r="P721" s="117">
        <f>O721*H721</f>
        <v>0</v>
      </c>
      <c r="Q721" s="117">
        <v>1.3999999999999999E-4</v>
      </c>
      <c r="R721" s="117">
        <f>Q721*H721</f>
        <v>0.26544392</v>
      </c>
      <c r="S721" s="117">
        <v>0</v>
      </c>
      <c r="T721" s="118">
        <f>S721*H721</f>
        <v>0</v>
      </c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R721" s="119" t="s">
        <v>187</v>
      </c>
      <c r="AT721" s="119" t="s">
        <v>87</v>
      </c>
      <c r="AU721" s="119" t="s">
        <v>2</v>
      </c>
      <c r="AY721" s="2" t="s">
        <v>85</v>
      </c>
      <c r="BE721" s="120">
        <f>IF(N721="základní",J721,0)</f>
        <v>0</v>
      </c>
      <c r="BF721" s="120">
        <f>IF(N721="snížená",J721,0)</f>
        <v>0</v>
      </c>
      <c r="BG721" s="120">
        <f>IF(N721="zákl. přenesená",J721,0)</f>
        <v>0</v>
      </c>
      <c r="BH721" s="120">
        <f>IF(N721="sníž. přenesená",J721,0)</f>
        <v>0</v>
      </c>
      <c r="BI721" s="120">
        <f>IF(N721="nulová",J721,0)</f>
        <v>0</v>
      </c>
      <c r="BJ721" s="2" t="s">
        <v>83</v>
      </c>
      <c r="BK721" s="120">
        <f>ROUND(I721*H721,2)</f>
        <v>0</v>
      </c>
      <c r="BL721" s="2" t="s">
        <v>187</v>
      </c>
      <c r="BM721" s="119" t="s">
        <v>873</v>
      </c>
    </row>
    <row r="722" spans="1:65" s="121" customFormat="1" x14ac:dyDescent="0.2">
      <c r="B722" s="122"/>
      <c r="D722" s="123" t="s">
        <v>94</v>
      </c>
      <c r="E722" s="124" t="s">
        <v>10</v>
      </c>
      <c r="F722" s="125" t="s">
        <v>826</v>
      </c>
      <c r="H722" s="124" t="s">
        <v>10</v>
      </c>
      <c r="I722" s="126"/>
      <c r="L722" s="122"/>
      <c r="M722" s="127"/>
      <c r="N722" s="128"/>
      <c r="O722" s="128"/>
      <c r="P722" s="128"/>
      <c r="Q722" s="128"/>
      <c r="R722" s="128"/>
      <c r="S722" s="128"/>
      <c r="T722" s="129"/>
      <c r="AT722" s="124" t="s">
        <v>94</v>
      </c>
      <c r="AU722" s="124" t="s">
        <v>2</v>
      </c>
      <c r="AV722" s="121" t="s">
        <v>83</v>
      </c>
      <c r="AW722" s="121" t="s">
        <v>96</v>
      </c>
      <c r="AX722" s="121" t="s">
        <v>84</v>
      </c>
      <c r="AY722" s="124" t="s">
        <v>85</v>
      </c>
    </row>
    <row r="723" spans="1:65" s="130" customFormat="1" ht="22.5" x14ac:dyDescent="0.2">
      <c r="B723" s="131"/>
      <c r="D723" s="123" t="s">
        <v>94</v>
      </c>
      <c r="E723" s="132" t="s">
        <v>10</v>
      </c>
      <c r="F723" s="133" t="s">
        <v>874</v>
      </c>
      <c r="H723" s="134">
        <v>1623.49</v>
      </c>
      <c r="I723" s="135"/>
      <c r="L723" s="131"/>
      <c r="M723" s="136"/>
      <c r="N723" s="137"/>
      <c r="O723" s="137"/>
      <c r="P723" s="137"/>
      <c r="Q723" s="137"/>
      <c r="R723" s="137"/>
      <c r="S723" s="137"/>
      <c r="T723" s="138"/>
      <c r="AT723" s="132" t="s">
        <v>94</v>
      </c>
      <c r="AU723" s="132" t="s">
        <v>2</v>
      </c>
      <c r="AV723" s="130" t="s">
        <v>2</v>
      </c>
      <c r="AW723" s="130" t="s">
        <v>96</v>
      </c>
      <c r="AX723" s="130" t="s">
        <v>84</v>
      </c>
      <c r="AY723" s="132" t="s">
        <v>85</v>
      </c>
    </row>
    <row r="724" spans="1:65" s="130" customFormat="1" x14ac:dyDescent="0.2">
      <c r="B724" s="131"/>
      <c r="D724" s="123" t="s">
        <v>94</v>
      </c>
      <c r="E724" s="132" t="s">
        <v>10</v>
      </c>
      <c r="F724" s="133" t="s">
        <v>828</v>
      </c>
      <c r="H724" s="134">
        <v>175.04400000000001</v>
      </c>
      <c r="I724" s="135"/>
      <c r="L724" s="131"/>
      <c r="M724" s="136"/>
      <c r="N724" s="137"/>
      <c r="O724" s="137"/>
      <c r="P724" s="137"/>
      <c r="Q724" s="137"/>
      <c r="R724" s="137"/>
      <c r="S724" s="137"/>
      <c r="T724" s="138"/>
      <c r="AT724" s="132" t="s">
        <v>94</v>
      </c>
      <c r="AU724" s="132" t="s">
        <v>2</v>
      </c>
      <c r="AV724" s="130" t="s">
        <v>2</v>
      </c>
      <c r="AW724" s="130" t="s">
        <v>96</v>
      </c>
      <c r="AX724" s="130" t="s">
        <v>84</v>
      </c>
      <c r="AY724" s="132" t="s">
        <v>85</v>
      </c>
    </row>
    <row r="725" spans="1:65" s="130" customFormat="1" x14ac:dyDescent="0.2">
      <c r="B725" s="131"/>
      <c r="D725" s="123" t="s">
        <v>94</v>
      </c>
      <c r="E725" s="132" t="s">
        <v>10</v>
      </c>
      <c r="F725" s="133" t="s">
        <v>829</v>
      </c>
      <c r="H725" s="134">
        <v>91.08</v>
      </c>
      <c r="I725" s="135"/>
      <c r="L725" s="131"/>
      <c r="M725" s="136"/>
      <c r="N725" s="137"/>
      <c r="O725" s="137"/>
      <c r="P725" s="137"/>
      <c r="Q725" s="137"/>
      <c r="R725" s="137"/>
      <c r="S725" s="137"/>
      <c r="T725" s="138"/>
      <c r="AT725" s="132" t="s">
        <v>94</v>
      </c>
      <c r="AU725" s="132" t="s">
        <v>2</v>
      </c>
      <c r="AV725" s="130" t="s">
        <v>2</v>
      </c>
      <c r="AW725" s="130" t="s">
        <v>96</v>
      </c>
      <c r="AX725" s="130" t="s">
        <v>84</v>
      </c>
      <c r="AY725" s="132" t="s">
        <v>85</v>
      </c>
    </row>
    <row r="726" spans="1:65" s="130" customFormat="1" ht="22.5" x14ac:dyDescent="0.2">
      <c r="B726" s="131"/>
      <c r="D726" s="123" t="s">
        <v>94</v>
      </c>
      <c r="E726" s="132" t="s">
        <v>10</v>
      </c>
      <c r="F726" s="133" t="s">
        <v>830</v>
      </c>
      <c r="H726" s="134">
        <v>6.4139999999999997</v>
      </c>
      <c r="I726" s="135"/>
      <c r="L726" s="131"/>
      <c r="M726" s="136"/>
      <c r="N726" s="137"/>
      <c r="O726" s="137"/>
      <c r="P726" s="137"/>
      <c r="Q726" s="137"/>
      <c r="R726" s="137"/>
      <c r="S726" s="137"/>
      <c r="T726" s="138"/>
      <c r="AT726" s="132" t="s">
        <v>94</v>
      </c>
      <c r="AU726" s="132" t="s">
        <v>2</v>
      </c>
      <c r="AV726" s="130" t="s">
        <v>2</v>
      </c>
      <c r="AW726" s="130" t="s">
        <v>96</v>
      </c>
      <c r="AX726" s="130" t="s">
        <v>84</v>
      </c>
      <c r="AY726" s="132" t="s">
        <v>85</v>
      </c>
    </row>
    <row r="727" spans="1:65" s="139" customFormat="1" x14ac:dyDescent="0.2">
      <c r="B727" s="140"/>
      <c r="D727" s="123" t="s">
        <v>94</v>
      </c>
      <c r="E727" s="141" t="s">
        <v>10</v>
      </c>
      <c r="F727" s="142" t="s">
        <v>100</v>
      </c>
      <c r="H727" s="143">
        <v>1896.028</v>
      </c>
      <c r="I727" s="144"/>
      <c r="L727" s="140"/>
      <c r="M727" s="145"/>
      <c r="N727" s="146"/>
      <c r="O727" s="146"/>
      <c r="P727" s="146"/>
      <c r="Q727" s="146"/>
      <c r="R727" s="146"/>
      <c r="S727" s="146"/>
      <c r="T727" s="147"/>
      <c r="AT727" s="141" t="s">
        <v>94</v>
      </c>
      <c r="AU727" s="141" t="s">
        <v>2</v>
      </c>
      <c r="AV727" s="139" t="s">
        <v>92</v>
      </c>
      <c r="AW727" s="139" t="s">
        <v>96</v>
      </c>
      <c r="AX727" s="139" t="s">
        <v>83</v>
      </c>
      <c r="AY727" s="141" t="s">
        <v>85</v>
      </c>
    </row>
    <row r="728" spans="1:65" s="14" customFormat="1" ht="54" customHeight="1" x14ac:dyDescent="0.2">
      <c r="A728" s="10"/>
      <c r="B728" s="106"/>
      <c r="C728" s="107" t="s">
        <v>875</v>
      </c>
      <c r="D728" s="107" t="s">
        <v>87</v>
      </c>
      <c r="E728" s="108" t="s">
        <v>876</v>
      </c>
      <c r="F728" s="109" t="s">
        <v>877</v>
      </c>
      <c r="G728" s="110" t="s">
        <v>137</v>
      </c>
      <c r="H728" s="111">
        <v>298.60000000000002</v>
      </c>
      <c r="I728" s="112"/>
      <c r="J728" s="113">
        <f>ROUND(I728*H728,2)</f>
        <v>0</v>
      </c>
      <c r="K728" s="109" t="s">
        <v>91</v>
      </c>
      <c r="L728" s="11"/>
      <c r="M728" s="114" t="s">
        <v>10</v>
      </c>
      <c r="N728" s="115" t="s">
        <v>27</v>
      </c>
      <c r="O728" s="116"/>
      <c r="P728" s="117">
        <f>O728*H728</f>
        <v>0</v>
      </c>
      <c r="Q728" s="117">
        <v>2.7999999999999998E-4</v>
      </c>
      <c r="R728" s="117">
        <f>Q728*H728</f>
        <v>8.3608000000000002E-2</v>
      </c>
      <c r="S728" s="117">
        <v>0</v>
      </c>
      <c r="T728" s="118">
        <f>S728*H728</f>
        <v>0</v>
      </c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R728" s="119" t="s">
        <v>187</v>
      </c>
      <c r="AT728" s="119" t="s">
        <v>87</v>
      </c>
      <c r="AU728" s="119" t="s">
        <v>2</v>
      </c>
      <c r="AY728" s="2" t="s">
        <v>85</v>
      </c>
      <c r="BE728" s="120">
        <f>IF(N728="základní",J728,0)</f>
        <v>0</v>
      </c>
      <c r="BF728" s="120">
        <f>IF(N728="snížená",J728,0)</f>
        <v>0</v>
      </c>
      <c r="BG728" s="120">
        <f>IF(N728="zákl. přenesená",J728,0)</f>
        <v>0</v>
      </c>
      <c r="BH728" s="120">
        <f>IF(N728="sníž. přenesená",J728,0)</f>
        <v>0</v>
      </c>
      <c r="BI728" s="120">
        <f>IF(N728="nulová",J728,0)</f>
        <v>0</v>
      </c>
      <c r="BJ728" s="2" t="s">
        <v>83</v>
      </c>
      <c r="BK728" s="120">
        <f>ROUND(I728*H728,2)</f>
        <v>0</v>
      </c>
      <c r="BL728" s="2" t="s">
        <v>187</v>
      </c>
      <c r="BM728" s="119" t="s">
        <v>878</v>
      </c>
    </row>
    <row r="729" spans="1:65" s="121" customFormat="1" x14ac:dyDescent="0.2">
      <c r="B729" s="122"/>
      <c r="D729" s="123" t="s">
        <v>94</v>
      </c>
      <c r="E729" s="124" t="s">
        <v>10</v>
      </c>
      <c r="F729" s="125" t="s">
        <v>826</v>
      </c>
      <c r="H729" s="124" t="s">
        <v>10</v>
      </c>
      <c r="I729" s="126"/>
      <c r="L729" s="122"/>
      <c r="M729" s="127"/>
      <c r="N729" s="128"/>
      <c r="O729" s="128"/>
      <c r="P729" s="128"/>
      <c r="Q729" s="128"/>
      <c r="R729" s="128"/>
      <c r="S729" s="128"/>
      <c r="T729" s="129"/>
      <c r="AT729" s="124" t="s">
        <v>94</v>
      </c>
      <c r="AU729" s="124" t="s">
        <v>2</v>
      </c>
      <c r="AV729" s="121" t="s">
        <v>83</v>
      </c>
      <c r="AW729" s="121" t="s">
        <v>96</v>
      </c>
      <c r="AX729" s="121" t="s">
        <v>84</v>
      </c>
      <c r="AY729" s="124" t="s">
        <v>85</v>
      </c>
    </row>
    <row r="730" spans="1:65" s="130" customFormat="1" x14ac:dyDescent="0.2">
      <c r="B730" s="131"/>
      <c r="D730" s="123" t="s">
        <v>94</v>
      </c>
      <c r="E730" s="132" t="s">
        <v>10</v>
      </c>
      <c r="F730" s="133" t="s">
        <v>879</v>
      </c>
      <c r="H730" s="134">
        <v>298.60000000000002</v>
      </c>
      <c r="I730" s="135"/>
      <c r="L730" s="131"/>
      <c r="M730" s="136"/>
      <c r="N730" s="137"/>
      <c r="O730" s="137"/>
      <c r="P730" s="137"/>
      <c r="Q730" s="137"/>
      <c r="R730" s="137"/>
      <c r="S730" s="137"/>
      <c r="T730" s="138"/>
      <c r="AT730" s="132" t="s">
        <v>94</v>
      </c>
      <c r="AU730" s="132" t="s">
        <v>2</v>
      </c>
      <c r="AV730" s="130" t="s">
        <v>2</v>
      </c>
      <c r="AW730" s="130" t="s">
        <v>96</v>
      </c>
      <c r="AX730" s="130" t="s">
        <v>84</v>
      </c>
      <c r="AY730" s="132" t="s">
        <v>85</v>
      </c>
    </row>
    <row r="731" spans="1:65" s="139" customFormat="1" x14ac:dyDescent="0.2">
      <c r="B731" s="140"/>
      <c r="D731" s="123" t="s">
        <v>94</v>
      </c>
      <c r="E731" s="141" t="s">
        <v>10</v>
      </c>
      <c r="F731" s="142" t="s">
        <v>100</v>
      </c>
      <c r="H731" s="143">
        <v>298.60000000000002</v>
      </c>
      <c r="I731" s="144"/>
      <c r="L731" s="140"/>
      <c r="M731" s="145"/>
      <c r="N731" s="146"/>
      <c r="O731" s="146"/>
      <c r="P731" s="146"/>
      <c r="Q731" s="146"/>
      <c r="R731" s="146"/>
      <c r="S731" s="146"/>
      <c r="T731" s="147"/>
      <c r="AT731" s="141" t="s">
        <v>94</v>
      </c>
      <c r="AU731" s="141" t="s">
        <v>2</v>
      </c>
      <c r="AV731" s="139" t="s">
        <v>92</v>
      </c>
      <c r="AW731" s="139" t="s">
        <v>96</v>
      </c>
      <c r="AX731" s="139" t="s">
        <v>83</v>
      </c>
      <c r="AY731" s="141" t="s">
        <v>85</v>
      </c>
    </row>
    <row r="732" spans="1:65" s="14" customFormat="1" ht="54" customHeight="1" x14ac:dyDescent="0.2">
      <c r="A732" s="10"/>
      <c r="B732" s="106"/>
      <c r="C732" s="107" t="s">
        <v>880</v>
      </c>
      <c r="D732" s="107" t="s">
        <v>87</v>
      </c>
      <c r="E732" s="108" t="s">
        <v>881</v>
      </c>
      <c r="F732" s="109" t="s">
        <v>882</v>
      </c>
      <c r="G732" s="110" t="s">
        <v>137</v>
      </c>
      <c r="H732" s="111">
        <v>272.53800000000001</v>
      </c>
      <c r="I732" s="112"/>
      <c r="J732" s="113">
        <f>ROUND(I732*H732,2)</f>
        <v>0</v>
      </c>
      <c r="K732" s="109" t="s">
        <v>91</v>
      </c>
      <c r="L732" s="11"/>
      <c r="M732" s="114" t="s">
        <v>10</v>
      </c>
      <c r="N732" s="115" t="s">
        <v>27</v>
      </c>
      <c r="O732" s="116"/>
      <c r="P732" s="117">
        <f>O732*H732</f>
        <v>0</v>
      </c>
      <c r="Q732" s="117">
        <v>4.2999999999999999E-4</v>
      </c>
      <c r="R732" s="117">
        <f>Q732*H732</f>
        <v>0.11719134</v>
      </c>
      <c r="S732" s="117">
        <v>0</v>
      </c>
      <c r="T732" s="118">
        <f>S732*H732</f>
        <v>0</v>
      </c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R732" s="119" t="s">
        <v>187</v>
      </c>
      <c r="AT732" s="119" t="s">
        <v>87</v>
      </c>
      <c r="AU732" s="119" t="s">
        <v>2</v>
      </c>
      <c r="AY732" s="2" t="s">
        <v>85</v>
      </c>
      <c r="BE732" s="120">
        <f>IF(N732="základní",J732,0)</f>
        <v>0</v>
      </c>
      <c r="BF732" s="120">
        <f>IF(N732="snížená",J732,0)</f>
        <v>0</v>
      </c>
      <c r="BG732" s="120">
        <f>IF(N732="zákl. přenesená",J732,0)</f>
        <v>0</v>
      </c>
      <c r="BH732" s="120">
        <f>IF(N732="sníž. přenesená",J732,0)</f>
        <v>0</v>
      </c>
      <c r="BI732" s="120">
        <f>IF(N732="nulová",J732,0)</f>
        <v>0</v>
      </c>
      <c r="BJ732" s="2" t="s">
        <v>83</v>
      </c>
      <c r="BK732" s="120">
        <f>ROUND(I732*H732,2)</f>
        <v>0</v>
      </c>
      <c r="BL732" s="2" t="s">
        <v>187</v>
      </c>
      <c r="BM732" s="119" t="s">
        <v>883</v>
      </c>
    </row>
    <row r="733" spans="1:65" s="121" customFormat="1" x14ac:dyDescent="0.2">
      <c r="B733" s="122"/>
      <c r="D733" s="123" t="s">
        <v>94</v>
      </c>
      <c r="E733" s="124" t="s">
        <v>10</v>
      </c>
      <c r="F733" s="125" t="s">
        <v>826</v>
      </c>
      <c r="H733" s="124" t="s">
        <v>10</v>
      </c>
      <c r="I733" s="126"/>
      <c r="L733" s="122"/>
      <c r="M733" s="127"/>
      <c r="N733" s="128"/>
      <c r="O733" s="128"/>
      <c r="P733" s="128"/>
      <c r="Q733" s="128"/>
      <c r="R733" s="128"/>
      <c r="S733" s="128"/>
      <c r="T733" s="129"/>
      <c r="AT733" s="124" t="s">
        <v>94</v>
      </c>
      <c r="AU733" s="124" t="s">
        <v>2</v>
      </c>
      <c r="AV733" s="121" t="s">
        <v>83</v>
      </c>
      <c r="AW733" s="121" t="s">
        <v>96</v>
      </c>
      <c r="AX733" s="121" t="s">
        <v>84</v>
      </c>
      <c r="AY733" s="124" t="s">
        <v>85</v>
      </c>
    </row>
    <row r="734" spans="1:65" s="130" customFormat="1" x14ac:dyDescent="0.2">
      <c r="B734" s="131"/>
      <c r="D734" s="123" t="s">
        <v>94</v>
      </c>
      <c r="E734" s="132" t="s">
        <v>10</v>
      </c>
      <c r="F734" s="133" t="s">
        <v>828</v>
      </c>
      <c r="H734" s="134">
        <v>175.04400000000001</v>
      </c>
      <c r="I734" s="135"/>
      <c r="L734" s="131"/>
      <c r="M734" s="136"/>
      <c r="N734" s="137"/>
      <c r="O734" s="137"/>
      <c r="P734" s="137"/>
      <c r="Q734" s="137"/>
      <c r="R734" s="137"/>
      <c r="S734" s="137"/>
      <c r="T734" s="138"/>
      <c r="AT734" s="132" t="s">
        <v>94</v>
      </c>
      <c r="AU734" s="132" t="s">
        <v>2</v>
      </c>
      <c r="AV734" s="130" t="s">
        <v>2</v>
      </c>
      <c r="AW734" s="130" t="s">
        <v>96</v>
      </c>
      <c r="AX734" s="130" t="s">
        <v>84</v>
      </c>
      <c r="AY734" s="132" t="s">
        <v>85</v>
      </c>
    </row>
    <row r="735" spans="1:65" s="130" customFormat="1" x14ac:dyDescent="0.2">
      <c r="B735" s="131"/>
      <c r="D735" s="123" t="s">
        <v>94</v>
      </c>
      <c r="E735" s="132" t="s">
        <v>10</v>
      </c>
      <c r="F735" s="133" t="s">
        <v>829</v>
      </c>
      <c r="H735" s="134">
        <v>91.08</v>
      </c>
      <c r="I735" s="135"/>
      <c r="L735" s="131"/>
      <c r="M735" s="136"/>
      <c r="N735" s="137"/>
      <c r="O735" s="137"/>
      <c r="P735" s="137"/>
      <c r="Q735" s="137"/>
      <c r="R735" s="137"/>
      <c r="S735" s="137"/>
      <c r="T735" s="138"/>
      <c r="AT735" s="132" t="s">
        <v>94</v>
      </c>
      <c r="AU735" s="132" t="s">
        <v>2</v>
      </c>
      <c r="AV735" s="130" t="s">
        <v>2</v>
      </c>
      <c r="AW735" s="130" t="s">
        <v>96</v>
      </c>
      <c r="AX735" s="130" t="s">
        <v>84</v>
      </c>
      <c r="AY735" s="132" t="s">
        <v>85</v>
      </c>
    </row>
    <row r="736" spans="1:65" s="130" customFormat="1" ht="22.5" x14ac:dyDescent="0.2">
      <c r="B736" s="131"/>
      <c r="D736" s="123" t="s">
        <v>94</v>
      </c>
      <c r="E736" s="132" t="s">
        <v>10</v>
      </c>
      <c r="F736" s="133" t="s">
        <v>884</v>
      </c>
      <c r="H736" s="134">
        <v>6.4139999999999997</v>
      </c>
      <c r="I736" s="135"/>
      <c r="L736" s="131"/>
      <c r="M736" s="136"/>
      <c r="N736" s="137"/>
      <c r="O736" s="137"/>
      <c r="P736" s="137"/>
      <c r="Q736" s="137"/>
      <c r="R736" s="137"/>
      <c r="S736" s="137"/>
      <c r="T736" s="138"/>
      <c r="AT736" s="132" t="s">
        <v>94</v>
      </c>
      <c r="AU736" s="132" t="s">
        <v>2</v>
      </c>
      <c r="AV736" s="130" t="s">
        <v>2</v>
      </c>
      <c r="AW736" s="130" t="s">
        <v>96</v>
      </c>
      <c r="AX736" s="130" t="s">
        <v>84</v>
      </c>
      <c r="AY736" s="132" t="s">
        <v>85</v>
      </c>
    </row>
    <row r="737" spans="1:65" s="139" customFormat="1" x14ac:dyDescent="0.2">
      <c r="B737" s="140"/>
      <c r="D737" s="123" t="s">
        <v>94</v>
      </c>
      <c r="E737" s="141" t="s">
        <v>10</v>
      </c>
      <c r="F737" s="142" t="s">
        <v>100</v>
      </c>
      <c r="H737" s="143">
        <v>272.53800000000001</v>
      </c>
      <c r="I737" s="144"/>
      <c r="L737" s="140"/>
      <c r="M737" s="145"/>
      <c r="N737" s="146"/>
      <c r="O737" s="146"/>
      <c r="P737" s="146"/>
      <c r="Q737" s="146"/>
      <c r="R737" s="146"/>
      <c r="S737" s="146"/>
      <c r="T737" s="147"/>
      <c r="AT737" s="141" t="s">
        <v>94</v>
      </c>
      <c r="AU737" s="141" t="s">
        <v>2</v>
      </c>
      <c r="AV737" s="139" t="s">
        <v>92</v>
      </c>
      <c r="AW737" s="139" t="s">
        <v>96</v>
      </c>
      <c r="AX737" s="139" t="s">
        <v>83</v>
      </c>
      <c r="AY737" s="141" t="s">
        <v>85</v>
      </c>
    </row>
    <row r="738" spans="1:65" s="14" customFormat="1" ht="32.450000000000003" customHeight="1" x14ac:dyDescent="0.2">
      <c r="A738" s="10"/>
      <c r="B738" s="106"/>
      <c r="C738" s="148" t="s">
        <v>885</v>
      </c>
      <c r="D738" s="148" t="s">
        <v>122</v>
      </c>
      <c r="E738" s="149" t="s">
        <v>886</v>
      </c>
      <c r="F738" s="150" t="s">
        <v>887</v>
      </c>
      <c r="G738" s="151" t="s">
        <v>137</v>
      </c>
      <c r="H738" s="152">
        <v>2523.8229999999999</v>
      </c>
      <c r="I738" s="153"/>
      <c r="J738" s="154">
        <f>ROUND(I738*H738,2)</f>
        <v>0</v>
      </c>
      <c r="K738" s="150" t="s">
        <v>10</v>
      </c>
      <c r="L738" s="155"/>
      <c r="M738" s="156" t="s">
        <v>10</v>
      </c>
      <c r="N738" s="157" t="s">
        <v>27</v>
      </c>
      <c r="O738" s="116"/>
      <c r="P738" s="117">
        <f>O738*H738</f>
        <v>0</v>
      </c>
      <c r="Q738" s="117">
        <v>5.0000000000000001E-4</v>
      </c>
      <c r="R738" s="117">
        <f>Q738*H738</f>
        <v>1.2619114999999999</v>
      </c>
      <c r="S738" s="117">
        <v>0</v>
      </c>
      <c r="T738" s="118">
        <f>S738*H738</f>
        <v>0</v>
      </c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R738" s="119" t="s">
        <v>280</v>
      </c>
      <c r="AT738" s="119" t="s">
        <v>122</v>
      </c>
      <c r="AU738" s="119" t="s">
        <v>2</v>
      </c>
      <c r="AY738" s="2" t="s">
        <v>85</v>
      </c>
      <c r="BE738" s="120">
        <f>IF(N738="základní",J738,0)</f>
        <v>0</v>
      </c>
      <c r="BF738" s="120">
        <f>IF(N738="snížená",J738,0)</f>
        <v>0</v>
      </c>
      <c r="BG738" s="120">
        <f>IF(N738="zákl. přenesená",J738,0)</f>
        <v>0</v>
      </c>
      <c r="BH738" s="120">
        <f>IF(N738="sníž. přenesená",J738,0)</f>
        <v>0</v>
      </c>
      <c r="BI738" s="120">
        <f>IF(N738="nulová",J738,0)</f>
        <v>0</v>
      </c>
      <c r="BJ738" s="2" t="s">
        <v>83</v>
      </c>
      <c r="BK738" s="120">
        <f>ROUND(I738*H738,2)</f>
        <v>0</v>
      </c>
      <c r="BL738" s="2" t="s">
        <v>187</v>
      </c>
      <c r="BM738" s="119" t="s">
        <v>888</v>
      </c>
    </row>
    <row r="739" spans="1:65" s="121" customFormat="1" x14ac:dyDescent="0.2">
      <c r="B739" s="122"/>
      <c r="D739" s="123" t="s">
        <v>94</v>
      </c>
      <c r="E739" s="124" t="s">
        <v>10</v>
      </c>
      <c r="F739" s="125" t="s">
        <v>826</v>
      </c>
      <c r="H739" s="124" t="s">
        <v>10</v>
      </c>
      <c r="I739" s="126"/>
      <c r="L739" s="122"/>
      <c r="M739" s="127"/>
      <c r="N739" s="128"/>
      <c r="O739" s="128"/>
      <c r="P739" s="128"/>
      <c r="Q739" s="128"/>
      <c r="R739" s="128"/>
      <c r="S739" s="128"/>
      <c r="T739" s="129"/>
      <c r="AT739" s="124" t="s">
        <v>94</v>
      </c>
      <c r="AU739" s="124" t="s">
        <v>2</v>
      </c>
      <c r="AV739" s="121" t="s">
        <v>83</v>
      </c>
      <c r="AW739" s="121" t="s">
        <v>96</v>
      </c>
      <c r="AX739" s="121" t="s">
        <v>84</v>
      </c>
      <c r="AY739" s="124" t="s">
        <v>85</v>
      </c>
    </row>
    <row r="740" spans="1:65" s="130" customFormat="1" ht="22.5" x14ac:dyDescent="0.2">
      <c r="B740" s="131"/>
      <c r="D740" s="123" t="s">
        <v>94</v>
      </c>
      <c r="E740" s="132" t="s">
        <v>10</v>
      </c>
      <c r="F740" s="133" t="s">
        <v>889</v>
      </c>
      <c r="H740" s="134">
        <v>2210.404</v>
      </c>
      <c r="I740" s="135"/>
      <c r="L740" s="131"/>
      <c r="M740" s="136"/>
      <c r="N740" s="137"/>
      <c r="O740" s="137"/>
      <c r="P740" s="137"/>
      <c r="Q740" s="137"/>
      <c r="R740" s="137"/>
      <c r="S740" s="137"/>
      <c r="T740" s="138"/>
      <c r="AT740" s="132" t="s">
        <v>94</v>
      </c>
      <c r="AU740" s="132" t="s">
        <v>2</v>
      </c>
      <c r="AV740" s="130" t="s">
        <v>2</v>
      </c>
      <c r="AW740" s="130" t="s">
        <v>96</v>
      </c>
      <c r="AX740" s="130" t="s">
        <v>84</v>
      </c>
      <c r="AY740" s="132" t="s">
        <v>85</v>
      </c>
    </row>
    <row r="741" spans="1:65" s="130" customFormat="1" x14ac:dyDescent="0.2">
      <c r="B741" s="131"/>
      <c r="D741" s="123" t="s">
        <v>94</v>
      </c>
      <c r="E741" s="132" t="s">
        <v>10</v>
      </c>
      <c r="F741" s="133" t="s">
        <v>890</v>
      </c>
      <c r="H741" s="134">
        <v>201.30099999999999</v>
      </c>
      <c r="I741" s="135"/>
      <c r="L741" s="131"/>
      <c r="M741" s="136"/>
      <c r="N741" s="137"/>
      <c r="O741" s="137"/>
      <c r="P741" s="137"/>
      <c r="Q741" s="137"/>
      <c r="R741" s="137"/>
      <c r="S741" s="137"/>
      <c r="T741" s="138"/>
      <c r="AT741" s="132" t="s">
        <v>94</v>
      </c>
      <c r="AU741" s="132" t="s">
        <v>2</v>
      </c>
      <c r="AV741" s="130" t="s">
        <v>2</v>
      </c>
      <c r="AW741" s="130" t="s">
        <v>96</v>
      </c>
      <c r="AX741" s="130" t="s">
        <v>84</v>
      </c>
      <c r="AY741" s="132" t="s">
        <v>85</v>
      </c>
    </row>
    <row r="742" spans="1:65" s="130" customFormat="1" x14ac:dyDescent="0.2">
      <c r="B742" s="131"/>
      <c r="D742" s="123" t="s">
        <v>94</v>
      </c>
      <c r="E742" s="132" t="s">
        <v>10</v>
      </c>
      <c r="F742" s="133" t="s">
        <v>891</v>
      </c>
      <c r="H742" s="134">
        <v>104.742</v>
      </c>
      <c r="I742" s="135"/>
      <c r="L742" s="131"/>
      <c r="M742" s="136"/>
      <c r="N742" s="137"/>
      <c r="O742" s="137"/>
      <c r="P742" s="137"/>
      <c r="Q742" s="137"/>
      <c r="R742" s="137"/>
      <c r="S742" s="137"/>
      <c r="T742" s="138"/>
      <c r="AT742" s="132" t="s">
        <v>94</v>
      </c>
      <c r="AU742" s="132" t="s">
        <v>2</v>
      </c>
      <c r="AV742" s="130" t="s">
        <v>2</v>
      </c>
      <c r="AW742" s="130" t="s">
        <v>96</v>
      </c>
      <c r="AX742" s="130" t="s">
        <v>84</v>
      </c>
      <c r="AY742" s="132" t="s">
        <v>85</v>
      </c>
    </row>
    <row r="743" spans="1:65" s="130" customFormat="1" ht="22.5" x14ac:dyDescent="0.2">
      <c r="B743" s="131"/>
      <c r="D743" s="123" t="s">
        <v>94</v>
      </c>
      <c r="E743" s="132" t="s">
        <v>10</v>
      </c>
      <c r="F743" s="133" t="s">
        <v>892</v>
      </c>
      <c r="H743" s="134">
        <v>7.3760000000000003</v>
      </c>
      <c r="I743" s="135"/>
      <c r="L743" s="131"/>
      <c r="M743" s="136"/>
      <c r="N743" s="137"/>
      <c r="O743" s="137"/>
      <c r="P743" s="137"/>
      <c r="Q743" s="137"/>
      <c r="R743" s="137"/>
      <c r="S743" s="137"/>
      <c r="T743" s="138"/>
      <c r="AT743" s="132" t="s">
        <v>94</v>
      </c>
      <c r="AU743" s="132" t="s">
        <v>2</v>
      </c>
      <c r="AV743" s="130" t="s">
        <v>2</v>
      </c>
      <c r="AW743" s="130" t="s">
        <v>96</v>
      </c>
      <c r="AX743" s="130" t="s">
        <v>84</v>
      </c>
      <c r="AY743" s="132" t="s">
        <v>85</v>
      </c>
    </row>
    <row r="744" spans="1:65" s="139" customFormat="1" x14ac:dyDescent="0.2">
      <c r="B744" s="140"/>
      <c r="D744" s="123" t="s">
        <v>94</v>
      </c>
      <c r="E744" s="141" t="s">
        <v>10</v>
      </c>
      <c r="F744" s="142" t="s">
        <v>100</v>
      </c>
      <c r="H744" s="143">
        <v>2523.8229999999999</v>
      </c>
      <c r="I744" s="144"/>
      <c r="L744" s="140"/>
      <c r="M744" s="145"/>
      <c r="N744" s="146"/>
      <c r="O744" s="146"/>
      <c r="P744" s="146"/>
      <c r="Q744" s="146"/>
      <c r="R744" s="146"/>
      <c r="S744" s="146"/>
      <c r="T744" s="147"/>
      <c r="AT744" s="141" t="s">
        <v>94</v>
      </c>
      <c r="AU744" s="141" t="s">
        <v>2</v>
      </c>
      <c r="AV744" s="139" t="s">
        <v>92</v>
      </c>
      <c r="AW744" s="139" t="s">
        <v>96</v>
      </c>
      <c r="AX744" s="139" t="s">
        <v>83</v>
      </c>
      <c r="AY744" s="141" t="s">
        <v>85</v>
      </c>
    </row>
    <row r="745" spans="1:65" s="14" customFormat="1" ht="32.450000000000003" customHeight="1" x14ac:dyDescent="0.2">
      <c r="A745" s="10"/>
      <c r="B745" s="106"/>
      <c r="C745" s="107" t="s">
        <v>893</v>
      </c>
      <c r="D745" s="107" t="s">
        <v>87</v>
      </c>
      <c r="E745" s="108" t="s">
        <v>894</v>
      </c>
      <c r="F745" s="109" t="s">
        <v>895</v>
      </c>
      <c r="G745" s="110" t="s">
        <v>137</v>
      </c>
      <c r="H745" s="111">
        <v>1928.761</v>
      </c>
      <c r="I745" s="112"/>
      <c r="J745" s="113">
        <f>ROUND(I745*H745,2)</f>
        <v>0</v>
      </c>
      <c r="K745" s="109" t="s">
        <v>91</v>
      </c>
      <c r="L745" s="11"/>
      <c r="M745" s="114" t="s">
        <v>10</v>
      </c>
      <c r="N745" s="115" t="s">
        <v>27</v>
      </c>
      <c r="O745" s="116"/>
      <c r="P745" s="117">
        <f>O745*H745</f>
        <v>0</v>
      </c>
      <c r="Q745" s="117">
        <v>0</v>
      </c>
      <c r="R745" s="117">
        <f>Q745*H745</f>
        <v>0</v>
      </c>
      <c r="S745" s="117">
        <v>0</v>
      </c>
      <c r="T745" s="118">
        <f>S745*H745</f>
        <v>0</v>
      </c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R745" s="119" t="s">
        <v>187</v>
      </c>
      <c r="AT745" s="119" t="s">
        <v>87</v>
      </c>
      <c r="AU745" s="119" t="s">
        <v>2</v>
      </c>
      <c r="AY745" s="2" t="s">
        <v>85</v>
      </c>
      <c r="BE745" s="120">
        <f>IF(N745="základní",J745,0)</f>
        <v>0</v>
      </c>
      <c r="BF745" s="120">
        <f>IF(N745="snížená",J745,0)</f>
        <v>0</v>
      </c>
      <c r="BG745" s="120">
        <f>IF(N745="zákl. přenesená",J745,0)</f>
        <v>0</v>
      </c>
      <c r="BH745" s="120">
        <f>IF(N745="sníž. přenesená",J745,0)</f>
        <v>0</v>
      </c>
      <c r="BI745" s="120">
        <f>IF(N745="nulová",J745,0)</f>
        <v>0</v>
      </c>
      <c r="BJ745" s="2" t="s">
        <v>83</v>
      </c>
      <c r="BK745" s="120">
        <f>ROUND(I745*H745,2)</f>
        <v>0</v>
      </c>
      <c r="BL745" s="2" t="s">
        <v>187</v>
      </c>
      <c r="BM745" s="119" t="s">
        <v>896</v>
      </c>
    </row>
    <row r="746" spans="1:65" s="121" customFormat="1" x14ac:dyDescent="0.2">
      <c r="B746" s="122"/>
      <c r="D746" s="123" t="s">
        <v>94</v>
      </c>
      <c r="E746" s="124" t="s">
        <v>10</v>
      </c>
      <c r="F746" s="125" t="s">
        <v>823</v>
      </c>
      <c r="H746" s="124" t="s">
        <v>10</v>
      </c>
      <c r="I746" s="126"/>
      <c r="L746" s="122"/>
      <c r="M746" s="127"/>
      <c r="N746" s="128"/>
      <c r="O746" s="128"/>
      <c r="P746" s="128"/>
      <c r="Q746" s="128"/>
      <c r="R746" s="128"/>
      <c r="S746" s="128"/>
      <c r="T746" s="129"/>
      <c r="AT746" s="124" t="s">
        <v>94</v>
      </c>
      <c r="AU746" s="124" t="s">
        <v>2</v>
      </c>
      <c r="AV746" s="121" t="s">
        <v>83</v>
      </c>
      <c r="AW746" s="121" t="s">
        <v>96</v>
      </c>
      <c r="AX746" s="121" t="s">
        <v>84</v>
      </c>
      <c r="AY746" s="124" t="s">
        <v>85</v>
      </c>
    </row>
    <row r="747" spans="1:65" s="130" customFormat="1" x14ac:dyDescent="0.2">
      <c r="B747" s="131"/>
      <c r="D747" s="123" t="s">
        <v>94</v>
      </c>
      <c r="E747" s="132" t="s">
        <v>10</v>
      </c>
      <c r="F747" s="133" t="s">
        <v>824</v>
      </c>
      <c r="H747" s="134">
        <v>6.6710000000000003</v>
      </c>
      <c r="I747" s="135"/>
      <c r="L747" s="131"/>
      <c r="M747" s="136"/>
      <c r="N747" s="137"/>
      <c r="O747" s="137"/>
      <c r="P747" s="137"/>
      <c r="Q747" s="137"/>
      <c r="R747" s="137"/>
      <c r="S747" s="137"/>
      <c r="T747" s="138"/>
      <c r="AT747" s="132" t="s">
        <v>94</v>
      </c>
      <c r="AU747" s="132" t="s">
        <v>2</v>
      </c>
      <c r="AV747" s="130" t="s">
        <v>2</v>
      </c>
      <c r="AW747" s="130" t="s">
        <v>96</v>
      </c>
      <c r="AX747" s="130" t="s">
        <v>84</v>
      </c>
      <c r="AY747" s="132" t="s">
        <v>85</v>
      </c>
    </row>
    <row r="748" spans="1:65" s="121" customFormat="1" x14ac:dyDescent="0.2">
      <c r="B748" s="122"/>
      <c r="D748" s="123" t="s">
        <v>94</v>
      </c>
      <c r="E748" s="124" t="s">
        <v>10</v>
      </c>
      <c r="F748" s="125" t="s">
        <v>826</v>
      </c>
      <c r="H748" s="124" t="s">
        <v>10</v>
      </c>
      <c r="I748" s="126"/>
      <c r="L748" s="122"/>
      <c r="M748" s="127"/>
      <c r="N748" s="128"/>
      <c r="O748" s="128"/>
      <c r="P748" s="128"/>
      <c r="Q748" s="128"/>
      <c r="R748" s="128"/>
      <c r="S748" s="128"/>
      <c r="T748" s="129"/>
      <c r="AT748" s="124" t="s">
        <v>94</v>
      </c>
      <c r="AU748" s="124" t="s">
        <v>2</v>
      </c>
      <c r="AV748" s="121" t="s">
        <v>83</v>
      </c>
      <c r="AW748" s="121" t="s">
        <v>96</v>
      </c>
      <c r="AX748" s="121" t="s">
        <v>84</v>
      </c>
      <c r="AY748" s="124" t="s">
        <v>85</v>
      </c>
    </row>
    <row r="749" spans="1:65" s="130" customFormat="1" x14ac:dyDescent="0.2">
      <c r="B749" s="131"/>
      <c r="D749" s="123" t="s">
        <v>94</v>
      </c>
      <c r="E749" s="132" t="s">
        <v>10</v>
      </c>
      <c r="F749" s="133" t="s">
        <v>827</v>
      </c>
      <c r="H749" s="134">
        <v>1922.09</v>
      </c>
      <c r="I749" s="135"/>
      <c r="L749" s="131"/>
      <c r="M749" s="136"/>
      <c r="N749" s="137"/>
      <c r="O749" s="137"/>
      <c r="P749" s="137"/>
      <c r="Q749" s="137"/>
      <c r="R749" s="137"/>
      <c r="S749" s="137"/>
      <c r="T749" s="138"/>
      <c r="AT749" s="132" t="s">
        <v>94</v>
      </c>
      <c r="AU749" s="132" t="s">
        <v>2</v>
      </c>
      <c r="AV749" s="130" t="s">
        <v>2</v>
      </c>
      <c r="AW749" s="130" t="s">
        <v>96</v>
      </c>
      <c r="AX749" s="130" t="s">
        <v>84</v>
      </c>
      <c r="AY749" s="132" t="s">
        <v>85</v>
      </c>
    </row>
    <row r="750" spans="1:65" s="139" customFormat="1" x14ac:dyDescent="0.2">
      <c r="B750" s="140"/>
      <c r="D750" s="123" t="s">
        <v>94</v>
      </c>
      <c r="E750" s="141" t="s">
        <v>10</v>
      </c>
      <c r="F750" s="142" t="s">
        <v>100</v>
      </c>
      <c r="H750" s="143">
        <v>1928.761</v>
      </c>
      <c r="I750" s="144"/>
      <c r="L750" s="140"/>
      <c r="M750" s="145"/>
      <c r="N750" s="146"/>
      <c r="O750" s="146"/>
      <c r="P750" s="146"/>
      <c r="Q750" s="146"/>
      <c r="R750" s="146"/>
      <c r="S750" s="146"/>
      <c r="T750" s="147"/>
      <c r="AT750" s="141" t="s">
        <v>94</v>
      </c>
      <c r="AU750" s="141" t="s">
        <v>2</v>
      </c>
      <c r="AV750" s="139" t="s">
        <v>92</v>
      </c>
      <c r="AW750" s="139" t="s">
        <v>96</v>
      </c>
      <c r="AX750" s="139" t="s">
        <v>83</v>
      </c>
      <c r="AY750" s="141" t="s">
        <v>85</v>
      </c>
    </row>
    <row r="751" spans="1:65" s="14" customFormat="1" ht="21.6" customHeight="1" x14ac:dyDescent="0.2">
      <c r="A751" s="10"/>
      <c r="B751" s="106"/>
      <c r="C751" s="148" t="s">
        <v>897</v>
      </c>
      <c r="D751" s="148" t="s">
        <v>122</v>
      </c>
      <c r="E751" s="149" t="s">
        <v>898</v>
      </c>
      <c r="F751" s="150" t="s">
        <v>899</v>
      </c>
      <c r="G751" s="151" t="s">
        <v>137</v>
      </c>
      <c r="H751" s="152">
        <v>2218.076</v>
      </c>
      <c r="I751" s="153"/>
      <c r="J751" s="154">
        <f>ROUND(I751*H751,2)</f>
        <v>0</v>
      </c>
      <c r="K751" s="150" t="s">
        <v>91</v>
      </c>
      <c r="L751" s="155"/>
      <c r="M751" s="156" t="s">
        <v>10</v>
      </c>
      <c r="N751" s="157" t="s">
        <v>27</v>
      </c>
      <c r="O751" s="116"/>
      <c r="P751" s="117">
        <f>O751*H751</f>
        <v>0</v>
      </c>
      <c r="Q751" s="117">
        <v>2.9999999999999997E-4</v>
      </c>
      <c r="R751" s="117">
        <f>Q751*H751</f>
        <v>0.66542279999999998</v>
      </c>
      <c r="S751" s="117">
        <v>0</v>
      </c>
      <c r="T751" s="118">
        <f>S751*H751</f>
        <v>0</v>
      </c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R751" s="119" t="s">
        <v>280</v>
      </c>
      <c r="AT751" s="119" t="s">
        <v>122</v>
      </c>
      <c r="AU751" s="119" t="s">
        <v>2</v>
      </c>
      <c r="AY751" s="2" t="s">
        <v>85</v>
      </c>
      <c r="BE751" s="120">
        <f>IF(N751="základní",J751,0)</f>
        <v>0</v>
      </c>
      <c r="BF751" s="120">
        <f>IF(N751="snížená",J751,0)</f>
        <v>0</v>
      </c>
      <c r="BG751" s="120">
        <f>IF(N751="zákl. přenesená",J751,0)</f>
        <v>0</v>
      </c>
      <c r="BH751" s="120">
        <f>IF(N751="sníž. přenesená",J751,0)</f>
        <v>0</v>
      </c>
      <c r="BI751" s="120">
        <f>IF(N751="nulová",J751,0)</f>
        <v>0</v>
      </c>
      <c r="BJ751" s="2" t="s">
        <v>83</v>
      </c>
      <c r="BK751" s="120">
        <f>ROUND(I751*H751,2)</f>
        <v>0</v>
      </c>
      <c r="BL751" s="2" t="s">
        <v>187</v>
      </c>
      <c r="BM751" s="119" t="s">
        <v>900</v>
      </c>
    </row>
    <row r="752" spans="1:65" s="121" customFormat="1" x14ac:dyDescent="0.2">
      <c r="B752" s="122"/>
      <c r="D752" s="123" t="s">
        <v>94</v>
      </c>
      <c r="E752" s="124" t="s">
        <v>10</v>
      </c>
      <c r="F752" s="125" t="s">
        <v>823</v>
      </c>
      <c r="H752" s="124" t="s">
        <v>10</v>
      </c>
      <c r="I752" s="126"/>
      <c r="L752" s="122"/>
      <c r="M752" s="127"/>
      <c r="N752" s="128"/>
      <c r="O752" s="128"/>
      <c r="P752" s="128"/>
      <c r="Q752" s="128"/>
      <c r="R752" s="128"/>
      <c r="S752" s="128"/>
      <c r="T752" s="129"/>
      <c r="AT752" s="124" t="s">
        <v>94</v>
      </c>
      <c r="AU752" s="124" t="s">
        <v>2</v>
      </c>
      <c r="AV752" s="121" t="s">
        <v>83</v>
      </c>
      <c r="AW752" s="121" t="s">
        <v>96</v>
      </c>
      <c r="AX752" s="121" t="s">
        <v>84</v>
      </c>
      <c r="AY752" s="124" t="s">
        <v>85</v>
      </c>
    </row>
    <row r="753" spans="1:65" s="130" customFormat="1" x14ac:dyDescent="0.2">
      <c r="B753" s="131"/>
      <c r="D753" s="123" t="s">
        <v>94</v>
      </c>
      <c r="E753" s="132" t="s">
        <v>10</v>
      </c>
      <c r="F753" s="133" t="s">
        <v>868</v>
      </c>
      <c r="H753" s="134">
        <v>7.6719999999999997</v>
      </c>
      <c r="I753" s="135"/>
      <c r="L753" s="131"/>
      <c r="M753" s="136"/>
      <c r="N753" s="137"/>
      <c r="O753" s="137"/>
      <c r="P753" s="137"/>
      <c r="Q753" s="137"/>
      <c r="R753" s="137"/>
      <c r="S753" s="137"/>
      <c r="T753" s="138"/>
      <c r="AT753" s="132" t="s">
        <v>94</v>
      </c>
      <c r="AU753" s="132" t="s">
        <v>2</v>
      </c>
      <c r="AV753" s="130" t="s">
        <v>2</v>
      </c>
      <c r="AW753" s="130" t="s">
        <v>96</v>
      </c>
      <c r="AX753" s="130" t="s">
        <v>84</v>
      </c>
      <c r="AY753" s="132" t="s">
        <v>85</v>
      </c>
    </row>
    <row r="754" spans="1:65" s="121" customFormat="1" x14ac:dyDescent="0.2">
      <c r="B754" s="122"/>
      <c r="D754" s="123" t="s">
        <v>94</v>
      </c>
      <c r="E754" s="124" t="s">
        <v>10</v>
      </c>
      <c r="F754" s="125" t="s">
        <v>826</v>
      </c>
      <c r="H754" s="124" t="s">
        <v>10</v>
      </c>
      <c r="I754" s="126"/>
      <c r="L754" s="122"/>
      <c r="M754" s="127"/>
      <c r="N754" s="128"/>
      <c r="O754" s="128"/>
      <c r="P754" s="128"/>
      <c r="Q754" s="128"/>
      <c r="R754" s="128"/>
      <c r="S754" s="128"/>
      <c r="T754" s="129"/>
      <c r="AT754" s="124" t="s">
        <v>94</v>
      </c>
      <c r="AU754" s="124" t="s">
        <v>2</v>
      </c>
      <c r="AV754" s="121" t="s">
        <v>83</v>
      </c>
      <c r="AW754" s="121" t="s">
        <v>96</v>
      </c>
      <c r="AX754" s="121" t="s">
        <v>84</v>
      </c>
      <c r="AY754" s="124" t="s">
        <v>85</v>
      </c>
    </row>
    <row r="755" spans="1:65" s="130" customFormat="1" ht="22.5" x14ac:dyDescent="0.2">
      <c r="B755" s="131"/>
      <c r="D755" s="123" t="s">
        <v>94</v>
      </c>
      <c r="E755" s="132" t="s">
        <v>10</v>
      </c>
      <c r="F755" s="133" t="s">
        <v>889</v>
      </c>
      <c r="H755" s="134">
        <v>2210.404</v>
      </c>
      <c r="I755" s="135"/>
      <c r="L755" s="131"/>
      <c r="M755" s="136"/>
      <c r="N755" s="137"/>
      <c r="O755" s="137"/>
      <c r="P755" s="137"/>
      <c r="Q755" s="137"/>
      <c r="R755" s="137"/>
      <c r="S755" s="137"/>
      <c r="T755" s="138"/>
      <c r="AT755" s="132" t="s">
        <v>94</v>
      </c>
      <c r="AU755" s="132" t="s">
        <v>2</v>
      </c>
      <c r="AV755" s="130" t="s">
        <v>2</v>
      </c>
      <c r="AW755" s="130" t="s">
        <v>96</v>
      </c>
      <c r="AX755" s="130" t="s">
        <v>84</v>
      </c>
      <c r="AY755" s="132" t="s">
        <v>85</v>
      </c>
    </row>
    <row r="756" spans="1:65" s="139" customFormat="1" x14ac:dyDescent="0.2">
      <c r="B756" s="140"/>
      <c r="D756" s="123" t="s">
        <v>94</v>
      </c>
      <c r="E756" s="141" t="s">
        <v>10</v>
      </c>
      <c r="F756" s="142" t="s">
        <v>100</v>
      </c>
      <c r="H756" s="143">
        <v>2218.076</v>
      </c>
      <c r="I756" s="144"/>
      <c r="L756" s="140"/>
      <c r="M756" s="145"/>
      <c r="N756" s="146"/>
      <c r="O756" s="146"/>
      <c r="P756" s="146"/>
      <c r="Q756" s="146"/>
      <c r="R756" s="146"/>
      <c r="S756" s="146"/>
      <c r="T756" s="147"/>
      <c r="AT756" s="141" t="s">
        <v>94</v>
      </c>
      <c r="AU756" s="141" t="s">
        <v>2</v>
      </c>
      <c r="AV756" s="139" t="s">
        <v>92</v>
      </c>
      <c r="AW756" s="139" t="s">
        <v>96</v>
      </c>
      <c r="AX756" s="139" t="s">
        <v>83</v>
      </c>
      <c r="AY756" s="141" t="s">
        <v>85</v>
      </c>
    </row>
    <row r="757" spans="1:65" s="14" customFormat="1" ht="32.450000000000003" customHeight="1" x14ac:dyDescent="0.2">
      <c r="A757" s="10"/>
      <c r="B757" s="106"/>
      <c r="C757" s="107" t="s">
        <v>901</v>
      </c>
      <c r="D757" s="107" t="s">
        <v>87</v>
      </c>
      <c r="E757" s="108" t="s">
        <v>902</v>
      </c>
      <c r="F757" s="109" t="s">
        <v>903</v>
      </c>
      <c r="G757" s="110" t="s">
        <v>137</v>
      </c>
      <c r="H757" s="111">
        <v>1922.09</v>
      </c>
      <c r="I757" s="112"/>
      <c r="J757" s="113">
        <f>ROUND(I757*H757,2)</f>
        <v>0</v>
      </c>
      <c r="K757" s="109" t="s">
        <v>91</v>
      </c>
      <c r="L757" s="11"/>
      <c r="M757" s="114" t="s">
        <v>10</v>
      </c>
      <c r="N757" s="115" t="s">
        <v>27</v>
      </c>
      <c r="O757" s="116"/>
      <c r="P757" s="117">
        <f>O757*H757</f>
        <v>0</v>
      </c>
      <c r="Q757" s="117">
        <v>0</v>
      </c>
      <c r="R757" s="117">
        <f>Q757*H757</f>
        <v>0</v>
      </c>
      <c r="S757" s="117">
        <v>0</v>
      </c>
      <c r="T757" s="118">
        <f>S757*H757</f>
        <v>0</v>
      </c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R757" s="119" t="s">
        <v>187</v>
      </c>
      <c r="AT757" s="119" t="s">
        <v>87</v>
      </c>
      <c r="AU757" s="119" t="s">
        <v>2</v>
      </c>
      <c r="AY757" s="2" t="s">
        <v>85</v>
      </c>
      <c r="BE757" s="120">
        <f>IF(N757="základní",J757,0)</f>
        <v>0</v>
      </c>
      <c r="BF757" s="120">
        <f>IF(N757="snížená",J757,0)</f>
        <v>0</v>
      </c>
      <c r="BG757" s="120">
        <f>IF(N757="zákl. přenesená",J757,0)</f>
        <v>0</v>
      </c>
      <c r="BH757" s="120">
        <f>IF(N757="sníž. přenesená",J757,0)</f>
        <v>0</v>
      </c>
      <c r="BI757" s="120">
        <f>IF(N757="nulová",J757,0)</f>
        <v>0</v>
      </c>
      <c r="BJ757" s="2" t="s">
        <v>83</v>
      </c>
      <c r="BK757" s="120">
        <f>ROUND(I757*H757,2)</f>
        <v>0</v>
      </c>
      <c r="BL757" s="2" t="s">
        <v>187</v>
      </c>
      <c r="BM757" s="119" t="s">
        <v>904</v>
      </c>
    </row>
    <row r="758" spans="1:65" s="121" customFormat="1" x14ac:dyDescent="0.2">
      <c r="B758" s="122"/>
      <c r="D758" s="123" t="s">
        <v>94</v>
      </c>
      <c r="E758" s="124" t="s">
        <v>10</v>
      </c>
      <c r="F758" s="125" t="s">
        <v>826</v>
      </c>
      <c r="H758" s="124" t="s">
        <v>10</v>
      </c>
      <c r="I758" s="126"/>
      <c r="L758" s="122"/>
      <c r="M758" s="127"/>
      <c r="N758" s="128"/>
      <c r="O758" s="128"/>
      <c r="P758" s="128"/>
      <c r="Q758" s="128"/>
      <c r="R758" s="128"/>
      <c r="S758" s="128"/>
      <c r="T758" s="129"/>
      <c r="AT758" s="124" t="s">
        <v>94</v>
      </c>
      <c r="AU758" s="124" t="s">
        <v>2</v>
      </c>
      <c r="AV758" s="121" t="s">
        <v>83</v>
      </c>
      <c r="AW758" s="121" t="s">
        <v>96</v>
      </c>
      <c r="AX758" s="121" t="s">
        <v>84</v>
      </c>
      <c r="AY758" s="124" t="s">
        <v>85</v>
      </c>
    </row>
    <row r="759" spans="1:65" s="130" customFormat="1" x14ac:dyDescent="0.2">
      <c r="B759" s="131"/>
      <c r="D759" s="123" t="s">
        <v>94</v>
      </c>
      <c r="E759" s="132" t="s">
        <v>10</v>
      </c>
      <c r="F759" s="133" t="s">
        <v>827</v>
      </c>
      <c r="H759" s="134">
        <v>1922.09</v>
      </c>
      <c r="I759" s="135"/>
      <c r="L759" s="131"/>
      <c r="M759" s="136"/>
      <c r="N759" s="137"/>
      <c r="O759" s="137"/>
      <c r="P759" s="137"/>
      <c r="Q759" s="137"/>
      <c r="R759" s="137"/>
      <c r="S759" s="137"/>
      <c r="T759" s="138"/>
      <c r="AT759" s="132" t="s">
        <v>94</v>
      </c>
      <c r="AU759" s="132" t="s">
        <v>2</v>
      </c>
      <c r="AV759" s="130" t="s">
        <v>2</v>
      </c>
      <c r="AW759" s="130" t="s">
        <v>96</v>
      </c>
      <c r="AX759" s="130" t="s">
        <v>84</v>
      </c>
      <c r="AY759" s="132" t="s">
        <v>85</v>
      </c>
    </row>
    <row r="760" spans="1:65" s="139" customFormat="1" x14ac:dyDescent="0.2">
      <c r="B760" s="140"/>
      <c r="D760" s="123" t="s">
        <v>94</v>
      </c>
      <c r="E760" s="141" t="s">
        <v>10</v>
      </c>
      <c r="F760" s="142" t="s">
        <v>100</v>
      </c>
      <c r="H760" s="143">
        <v>1922.09</v>
      </c>
      <c r="I760" s="144"/>
      <c r="L760" s="140"/>
      <c r="M760" s="145"/>
      <c r="N760" s="146"/>
      <c r="O760" s="146"/>
      <c r="P760" s="146"/>
      <c r="Q760" s="146"/>
      <c r="R760" s="146"/>
      <c r="S760" s="146"/>
      <c r="T760" s="147"/>
      <c r="AT760" s="141" t="s">
        <v>94</v>
      </c>
      <c r="AU760" s="141" t="s">
        <v>2</v>
      </c>
      <c r="AV760" s="139" t="s">
        <v>92</v>
      </c>
      <c r="AW760" s="139" t="s">
        <v>96</v>
      </c>
      <c r="AX760" s="139" t="s">
        <v>83</v>
      </c>
      <c r="AY760" s="141" t="s">
        <v>85</v>
      </c>
    </row>
    <row r="761" spans="1:65" s="14" customFormat="1" ht="21.6" customHeight="1" x14ac:dyDescent="0.2">
      <c r="A761" s="10"/>
      <c r="B761" s="106"/>
      <c r="C761" s="148" t="s">
        <v>905</v>
      </c>
      <c r="D761" s="148" t="s">
        <v>122</v>
      </c>
      <c r="E761" s="149" t="s">
        <v>898</v>
      </c>
      <c r="F761" s="150" t="s">
        <v>899</v>
      </c>
      <c r="G761" s="151" t="s">
        <v>137</v>
      </c>
      <c r="H761" s="152">
        <v>2210.404</v>
      </c>
      <c r="I761" s="153"/>
      <c r="J761" s="154">
        <f>ROUND(I761*H761,2)</f>
        <v>0</v>
      </c>
      <c r="K761" s="150" t="s">
        <v>91</v>
      </c>
      <c r="L761" s="155"/>
      <c r="M761" s="156" t="s">
        <v>10</v>
      </c>
      <c r="N761" s="157" t="s">
        <v>27</v>
      </c>
      <c r="O761" s="116"/>
      <c r="P761" s="117">
        <f>O761*H761</f>
        <v>0</v>
      </c>
      <c r="Q761" s="117">
        <v>2.9999999999999997E-4</v>
      </c>
      <c r="R761" s="117">
        <f>Q761*H761</f>
        <v>0.66312119999999997</v>
      </c>
      <c r="S761" s="117">
        <v>0</v>
      </c>
      <c r="T761" s="118">
        <f>S761*H761</f>
        <v>0</v>
      </c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R761" s="119" t="s">
        <v>280</v>
      </c>
      <c r="AT761" s="119" t="s">
        <v>122</v>
      </c>
      <c r="AU761" s="119" t="s">
        <v>2</v>
      </c>
      <c r="AY761" s="2" t="s">
        <v>85</v>
      </c>
      <c r="BE761" s="120">
        <f>IF(N761="základní",J761,0)</f>
        <v>0</v>
      </c>
      <c r="BF761" s="120">
        <f>IF(N761="snížená",J761,0)</f>
        <v>0</v>
      </c>
      <c r="BG761" s="120">
        <f>IF(N761="zákl. přenesená",J761,0)</f>
        <v>0</v>
      </c>
      <c r="BH761" s="120">
        <f>IF(N761="sníž. přenesená",J761,0)</f>
        <v>0</v>
      </c>
      <c r="BI761" s="120">
        <f>IF(N761="nulová",J761,0)</f>
        <v>0</v>
      </c>
      <c r="BJ761" s="2" t="s">
        <v>83</v>
      </c>
      <c r="BK761" s="120">
        <f>ROUND(I761*H761,2)</f>
        <v>0</v>
      </c>
      <c r="BL761" s="2" t="s">
        <v>187</v>
      </c>
      <c r="BM761" s="119" t="s">
        <v>906</v>
      </c>
    </row>
    <row r="762" spans="1:65" s="121" customFormat="1" x14ac:dyDescent="0.2">
      <c r="B762" s="122"/>
      <c r="D762" s="123" t="s">
        <v>94</v>
      </c>
      <c r="E762" s="124" t="s">
        <v>10</v>
      </c>
      <c r="F762" s="125" t="s">
        <v>826</v>
      </c>
      <c r="H762" s="124" t="s">
        <v>10</v>
      </c>
      <c r="I762" s="126"/>
      <c r="L762" s="122"/>
      <c r="M762" s="127"/>
      <c r="N762" s="128"/>
      <c r="O762" s="128"/>
      <c r="P762" s="128"/>
      <c r="Q762" s="128"/>
      <c r="R762" s="128"/>
      <c r="S762" s="128"/>
      <c r="T762" s="129"/>
      <c r="AT762" s="124" t="s">
        <v>94</v>
      </c>
      <c r="AU762" s="124" t="s">
        <v>2</v>
      </c>
      <c r="AV762" s="121" t="s">
        <v>83</v>
      </c>
      <c r="AW762" s="121" t="s">
        <v>96</v>
      </c>
      <c r="AX762" s="121" t="s">
        <v>84</v>
      </c>
      <c r="AY762" s="124" t="s">
        <v>85</v>
      </c>
    </row>
    <row r="763" spans="1:65" s="130" customFormat="1" ht="22.5" x14ac:dyDescent="0.2">
      <c r="B763" s="131"/>
      <c r="D763" s="123" t="s">
        <v>94</v>
      </c>
      <c r="E763" s="132" t="s">
        <v>10</v>
      </c>
      <c r="F763" s="133" t="s">
        <v>889</v>
      </c>
      <c r="H763" s="134">
        <v>2210.404</v>
      </c>
      <c r="I763" s="135"/>
      <c r="L763" s="131"/>
      <c r="M763" s="136"/>
      <c r="N763" s="137"/>
      <c r="O763" s="137"/>
      <c r="P763" s="137"/>
      <c r="Q763" s="137"/>
      <c r="R763" s="137"/>
      <c r="S763" s="137"/>
      <c r="T763" s="138"/>
      <c r="AT763" s="132" t="s">
        <v>94</v>
      </c>
      <c r="AU763" s="132" t="s">
        <v>2</v>
      </c>
      <c r="AV763" s="130" t="s">
        <v>2</v>
      </c>
      <c r="AW763" s="130" t="s">
        <v>96</v>
      </c>
      <c r="AX763" s="130" t="s">
        <v>84</v>
      </c>
      <c r="AY763" s="132" t="s">
        <v>85</v>
      </c>
    </row>
    <row r="764" spans="1:65" s="139" customFormat="1" x14ac:dyDescent="0.2">
      <c r="B764" s="140"/>
      <c r="D764" s="123" t="s">
        <v>94</v>
      </c>
      <c r="E764" s="141" t="s">
        <v>10</v>
      </c>
      <c r="F764" s="142" t="s">
        <v>100</v>
      </c>
      <c r="H764" s="143">
        <v>2210.404</v>
      </c>
      <c r="I764" s="144"/>
      <c r="L764" s="140"/>
      <c r="M764" s="145"/>
      <c r="N764" s="146"/>
      <c r="O764" s="146"/>
      <c r="P764" s="146"/>
      <c r="Q764" s="146"/>
      <c r="R764" s="146"/>
      <c r="S764" s="146"/>
      <c r="T764" s="147"/>
      <c r="AT764" s="141" t="s">
        <v>94</v>
      </c>
      <c r="AU764" s="141" t="s">
        <v>2</v>
      </c>
      <c r="AV764" s="139" t="s">
        <v>92</v>
      </c>
      <c r="AW764" s="139" t="s">
        <v>96</v>
      </c>
      <c r="AX764" s="139" t="s">
        <v>83</v>
      </c>
      <c r="AY764" s="141" t="s">
        <v>85</v>
      </c>
    </row>
    <row r="765" spans="1:65" s="14" customFormat="1" ht="14.45" customHeight="1" x14ac:dyDescent="0.2">
      <c r="A765" s="10"/>
      <c r="B765" s="106"/>
      <c r="C765" s="107" t="s">
        <v>907</v>
      </c>
      <c r="D765" s="107" t="s">
        <v>87</v>
      </c>
      <c r="E765" s="108" t="s">
        <v>908</v>
      </c>
      <c r="F765" s="109" t="s">
        <v>909</v>
      </c>
      <c r="G765" s="110" t="s">
        <v>137</v>
      </c>
      <c r="H765" s="111">
        <v>1773.537</v>
      </c>
      <c r="I765" s="112"/>
      <c r="J765" s="113">
        <f>ROUND(I765*H765,2)</f>
        <v>0</v>
      </c>
      <c r="K765" s="109" t="s">
        <v>10</v>
      </c>
      <c r="L765" s="11"/>
      <c r="M765" s="114" t="s">
        <v>10</v>
      </c>
      <c r="N765" s="115" t="s">
        <v>27</v>
      </c>
      <c r="O765" s="116"/>
      <c r="P765" s="117">
        <f>O765*H765</f>
        <v>0</v>
      </c>
      <c r="Q765" s="117">
        <v>0</v>
      </c>
      <c r="R765" s="117">
        <f>Q765*H765</f>
        <v>0</v>
      </c>
      <c r="S765" s="117">
        <v>0</v>
      </c>
      <c r="T765" s="118">
        <f>S765*H765</f>
        <v>0</v>
      </c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R765" s="119" t="s">
        <v>187</v>
      </c>
      <c r="AT765" s="119" t="s">
        <v>87</v>
      </c>
      <c r="AU765" s="119" t="s">
        <v>2</v>
      </c>
      <c r="AY765" s="2" t="s">
        <v>85</v>
      </c>
      <c r="BE765" s="120">
        <f>IF(N765="základní",J765,0)</f>
        <v>0</v>
      </c>
      <c r="BF765" s="120">
        <f>IF(N765="snížená",J765,0)</f>
        <v>0</v>
      </c>
      <c r="BG765" s="120">
        <f>IF(N765="zákl. přenesená",J765,0)</f>
        <v>0</v>
      </c>
      <c r="BH765" s="120">
        <f>IF(N765="sníž. přenesená",J765,0)</f>
        <v>0</v>
      </c>
      <c r="BI765" s="120">
        <f>IF(N765="nulová",J765,0)</f>
        <v>0</v>
      </c>
      <c r="BJ765" s="2" t="s">
        <v>83</v>
      </c>
      <c r="BK765" s="120">
        <f>ROUND(I765*H765,2)</f>
        <v>0</v>
      </c>
      <c r="BL765" s="2" t="s">
        <v>187</v>
      </c>
      <c r="BM765" s="119" t="s">
        <v>910</v>
      </c>
    </row>
    <row r="766" spans="1:65" s="14" customFormat="1" ht="54" customHeight="1" x14ac:dyDescent="0.2">
      <c r="A766" s="10"/>
      <c r="B766" s="106"/>
      <c r="C766" s="107" t="s">
        <v>911</v>
      </c>
      <c r="D766" s="107" t="s">
        <v>87</v>
      </c>
      <c r="E766" s="108" t="s">
        <v>912</v>
      </c>
      <c r="F766" s="109" t="s">
        <v>913</v>
      </c>
      <c r="G766" s="110" t="s">
        <v>137</v>
      </c>
      <c r="H766" s="111">
        <v>1922.09</v>
      </c>
      <c r="I766" s="112"/>
      <c r="J766" s="113">
        <f>ROUND(I766*H766,2)</f>
        <v>0</v>
      </c>
      <c r="K766" s="109" t="s">
        <v>91</v>
      </c>
      <c r="L766" s="11"/>
      <c r="M766" s="114" t="s">
        <v>10</v>
      </c>
      <c r="N766" s="115" t="s">
        <v>27</v>
      </c>
      <c r="O766" s="116"/>
      <c r="P766" s="117">
        <f>O766*H766</f>
        <v>0</v>
      </c>
      <c r="Q766" s="117">
        <v>0</v>
      </c>
      <c r="R766" s="117">
        <f>Q766*H766</f>
        <v>0</v>
      </c>
      <c r="S766" s="117">
        <v>0</v>
      </c>
      <c r="T766" s="118">
        <f>S766*H766</f>
        <v>0</v>
      </c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R766" s="119" t="s">
        <v>187</v>
      </c>
      <c r="AT766" s="119" t="s">
        <v>87</v>
      </c>
      <c r="AU766" s="119" t="s">
        <v>2</v>
      </c>
      <c r="AY766" s="2" t="s">
        <v>85</v>
      </c>
      <c r="BE766" s="120">
        <f>IF(N766="základní",J766,0)</f>
        <v>0</v>
      </c>
      <c r="BF766" s="120">
        <f>IF(N766="snížená",J766,0)</f>
        <v>0</v>
      </c>
      <c r="BG766" s="120">
        <f>IF(N766="zákl. přenesená",J766,0)</f>
        <v>0</v>
      </c>
      <c r="BH766" s="120">
        <f>IF(N766="sníž. přenesená",J766,0)</f>
        <v>0</v>
      </c>
      <c r="BI766" s="120">
        <f>IF(N766="nulová",J766,0)</f>
        <v>0</v>
      </c>
      <c r="BJ766" s="2" t="s">
        <v>83</v>
      </c>
      <c r="BK766" s="120">
        <f>ROUND(I766*H766,2)</f>
        <v>0</v>
      </c>
      <c r="BL766" s="2" t="s">
        <v>187</v>
      </c>
      <c r="BM766" s="119" t="s">
        <v>914</v>
      </c>
    </row>
    <row r="767" spans="1:65" s="121" customFormat="1" x14ac:dyDescent="0.2">
      <c r="B767" s="122"/>
      <c r="D767" s="123" t="s">
        <v>94</v>
      </c>
      <c r="E767" s="124" t="s">
        <v>10</v>
      </c>
      <c r="F767" s="125" t="s">
        <v>826</v>
      </c>
      <c r="H767" s="124" t="s">
        <v>10</v>
      </c>
      <c r="I767" s="126"/>
      <c r="L767" s="122"/>
      <c r="M767" s="127"/>
      <c r="N767" s="128"/>
      <c r="O767" s="128"/>
      <c r="P767" s="128"/>
      <c r="Q767" s="128"/>
      <c r="R767" s="128"/>
      <c r="S767" s="128"/>
      <c r="T767" s="129"/>
      <c r="AT767" s="124" t="s">
        <v>94</v>
      </c>
      <c r="AU767" s="124" t="s">
        <v>2</v>
      </c>
      <c r="AV767" s="121" t="s">
        <v>83</v>
      </c>
      <c r="AW767" s="121" t="s">
        <v>96</v>
      </c>
      <c r="AX767" s="121" t="s">
        <v>84</v>
      </c>
      <c r="AY767" s="124" t="s">
        <v>85</v>
      </c>
    </row>
    <row r="768" spans="1:65" s="130" customFormat="1" x14ac:dyDescent="0.2">
      <c r="B768" s="131"/>
      <c r="D768" s="123" t="s">
        <v>94</v>
      </c>
      <c r="E768" s="132" t="s">
        <v>10</v>
      </c>
      <c r="F768" s="133" t="s">
        <v>827</v>
      </c>
      <c r="H768" s="134">
        <v>1922.09</v>
      </c>
      <c r="I768" s="135"/>
      <c r="L768" s="131"/>
      <c r="M768" s="136"/>
      <c r="N768" s="137"/>
      <c r="O768" s="137"/>
      <c r="P768" s="137"/>
      <c r="Q768" s="137"/>
      <c r="R768" s="137"/>
      <c r="S768" s="137"/>
      <c r="T768" s="138"/>
      <c r="AT768" s="132" t="s">
        <v>94</v>
      </c>
      <c r="AU768" s="132" t="s">
        <v>2</v>
      </c>
      <c r="AV768" s="130" t="s">
        <v>2</v>
      </c>
      <c r="AW768" s="130" t="s">
        <v>96</v>
      </c>
      <c r="AX768" s="130" t="s">
        <v>84</v>
      </c>
      <c r="AY768" s="132" t="s">
        <v>85</v>
      </c>
    </row>
    <row r="769" spans="1:65" s="139" customFormat="1" x14ac:dyDescent="0.2">
      <c r="B769" s="140"/>
      <c r="D769" s="123" t="s">
        <v>94</v>
      </c>
      <c r="E769" s="141" t="s">
        <v>10</v>
      </c>
      <c r="F769" s="142" t="s">
        <v>100</v>
      </c>
      <c r="H769" s="143">
        <v>1922.09</v>
      </c>
      <c r="I769" s="144"/>
      <c r="L769" s="140"/>
      <c r="M769" s="145"/>
      <c r="N769" s="146"/>
      <c r="O769" s="146"/>
      <c r="P769" s="146"/>
      <c r="Q769" s="146"/>
      <c r="R769" s="146"/>
      <c r="S769" s="146"/>
      <c r="T769" s="147"/>
      <c r="AT769" s="141" t="s">
        <v>94</v>
      </c>
      <c r="AU769" s="141" t="s">
        <v>2</v>
      </c>
      <c r="AV769" s="139" t="s">
        <v>92</v>
      </c>
      <c r="AW769" s="139" t="s">
        <v>96</v>
      </c>
      <c r="AX769" s="139" t="s">
        <v>83</v>
      </c>
      <c r="AY769" s="141" t="s">
        <v>85</v>
      </c>
    </row>
    <row r="770" spans="1:65" s="14" customFormat="1" ht="21.6" customHeight="1" x14ac:dyDescent="0.2">
      <c r="A770" s="10"/>
      <c r="B770" s="106"/>
      <c r="C770" s="148" t="s">
        <v>915</v>
      </c>
      <c r="D770" s="148" t="s">
        <v>122</v>
      </c>
      <c r="E770" s="149" t="s">
        <v>916</v>
      </c>
      <c r="F770" s="150" t="s">
        <v>917</v>
      </c>
      <c r="G770" s="151" t="s">
        <v>137</v>
      </c>
      <c r="H770" s="152">
        <v>2210.404</v>
      </c>
      <c r="I770" s="153"/>
      <c r="J770" s="154">
        <f>ROUND(I770*H770,2)</f>
        <v>0</v>
      </c>
      <c r="K770" s="150" t="s">
        <v>91</v>
      </c>
      <c r="L770" s="155"/>
      <c r="M770" s="156" t="s">
        <v>10</v>
      </c>
      <c r="N770" s="157" t="s">
        <v>27</v>
      </c>
      <c r="O770" s="116"/>
      <c r="P770" s="117">
        <f>O770*H770</f>
        <v>0</v>
      </c>
      <c r="Q770" s="117">
        <v>2.0000000000000001E-4</v>
      </c>
      <c r="R770" s="117">
        <f>Q770*H770</f>
        <v>0.4420808</v>
      </c>
      <c r="S770" s="117">
        <v>0</v>
      </c>
      <c r="T770" s="118">
        <f>S770*H770</f>
        <v>0</v>
      </c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R770" s="119" t="s">
        <v>280</v>
      </c>
      <c r="AT770" s="119" t="s">
        <v>122</v>
      </c>
      <c r="AU770" s="119" t="s">
        <v>2</v>
      </c>
      <c r="AY770" s="2" t="s">
        <v>85</v>
      </c>
      <c r="BE770" s="120">
        <f>IF(N770="základní",J770,0)</f>
        <v>0</v>
      </c>
      <c r="BF770" s="120">
        <f>IF(N770="snížená",J770,0)</f>
        <v>0</v>
      </c>
      <c r="BG770" s="120">
        <f>IF(N770="zákl. přenesená",J770,0)</f>
        <v>0</v>
      </c>
      <c r="BH770" s="120">
        <f>IF(N770="sníž. přenesená",J770,0)</f>
        <v>0</v>
      </c>
      <c r="BI770" s="120">
        <f>IF(N770="nulová",J770,0)</f>
        <v>0</v>
      </c>
      <c r="BJ770" s="2" t="s">
        <v>83</v>
      </c>
      <c r="BK770" s="120">
        <f>ROUND(I770*H770,2)</f>
        <v>0</v>
      </c>
      <c r="BL770" s="2" t="s">
        <v>187</v>
      </c>
      <c r="BM770" s="119" t="s">
        <v>918</v>
      </c>
    </row>
    <row r="771" spans="1:65" s="130" customFormat="1" x14ac:dyDescent="0.2">
      <c r="B771" s="131"/>
      <c r="D771" s="123" t="s">
        <v>94</v>
      </c>
      <c r="E771" s="132" t="s">
        <v>10</v>
      </c>
      <c r="F771" s="133" t="s">
        <v>919</v>
      </c>
      <c r="H771" s="134">
        <v>2210.404</v>
      </c>
      <c r="I771" s="135"/>
      <c r="L771" s="131"/>
      <c r="M771" s="136"/>
      <c r="N771" s="137"/>
      <c r="O771" s="137"/>
      <c r="P771" s="137"/>
      <c r="Q771" s="137"/>
      <c r="R771" s="137"/>
      <c r="S771" s="137"/>
      <c r="T771" s="138"/>
      <c r="AT771" s="132" t="s">
        <v>94</v>
      </c>
      <c r="AU771" s="132" t="s">
        <v>2</v>
      </c>
      <c r="AV771" s="130" t="s">
        <v>2</v>
      </c>
      <c r="AW771" s="130" t="s">
        <v>96</v>
      </c>
      <c r="AX771" s="130" t="s">
        <v>83</v>
      </c>
      <c r="AY771" s="132" t="s">
        <v>85</v>
      </c>
    </row>
    <row r="772" spans="1:65" s="14" customFormat="1" ht="32.450000000000003" customHeight="1" x14ac:dyDescent="0.2">
      <c r="A772" s="10"/>
      <c r="B772" s="106"/>
      <c r="C772" s="107" t="s">
        <v>920</v>
      </c>
      <c r="D772" s="107" t="s">
        <v>87</v>
      </c>
      <c r="E772" s="108" t="s">
        <v>921</v>
      </c>
      <c r="F772" s="109" t="s">
        <v>922</v>
      </c>
      <c r="G772" s="110" t="s">
        <v>137</v>
      </c>
      <c r="H772" s="111">
        <v>1773.537</v>
      </c>
      <c r="I772" s="112"/>
      <c r="J772" s="113">
        <f>ROUND(I772*H772,2)</f>
        <v>0</v>
      </c>
      <c r="K772" s="109" t="s">
        <v>91</v>
      </c>
      <c r="L772" s="11"/>
      <c r="M772" s="114" t="s">
        <v>10</v>
      </c>
      <c r="N772" s="115" t="s">
        <v>27</v>
      </c>
      <c r="O772" s="116"/>
      <c r="P772" s="117">
        <f>O772*H772</f>
        <v>0</v>
      </c>
      <c r="Q772" s="117">
        <v>0</v>
      </c>
      <c r="R772" s="117">
        <f>Q772*H772</f>
        <v>0</v>
      </c>
      <c r="S772" s="117">
        <v>0</v>
      </c>
      <c r="T772" s="118">
        <f>S772*H772</f>
        <v>0</v>
      </c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R772" s="119" t="s">
        <v>187</v>
      </c>
      <c r="AT772" s="119" t="s">
        <v>87</v>
      </c>
      <c r="AU772" s="119" t="s">
        <v>2</v>
      </c>
      <c r="AY772" s="2" t="s">
        <v>85</v>
      </c>
      <c r="BE772" s="120">
        <f>IF(N772="základní",J772,0)</f>
        <v>0</v>
      </c>
      <c r="BF772" s="120">
        <f>IF(N772="snížená",J772,0)</f>
        <v>0</v>
      </c>
      <c r="BG772" s="120">
        <f>IF(N772="zákl. přenesená",J772,0)</f>
        <v>0</v>
      </c>
      <c r="BH772" s="120">
        <f>IF(N772="sníž. přenesená",J772,0)</f>
        <v>0</v>
      </c>
      <c r="BI772" s="120">
        <f>IF(N772="nulová",J772,0)</f>
        <v>0</v>
      </c>
      <c r="BJ772" s="2" t="s">
        <v>83</v>
      </c>
      <c r="BK772" s="120">
        <f>ROUND(I772*H772,2)</f>
        <v>0</v>
      </c>
      <c r="BL772" s="2" t="s">
        <v>187</v>
      </c>
      <c r="BM772" s="119" t="s">
        <v>923</v>
      </c>
    </row>
    <row r="773" spans="1:65" s="121" customFormat="1" x14ac:dyDescent="0.2">
      <c r="B773" s="122"/>
      <c r="D773" s="123" t="s">
        <v>94</v>
      </c>
      <c r="E773" s="124" t="s">
        <v>10</v>
      </c>
      <c r="F773" s="125" t="s">
        <v>826</v>
      </c>
      <c r="H773" s="124" t="s">
        <v>10</v>
      </c>
      <c r="I773" s="126"/>
      <c r="L773" s="122"/>
      <c r="M773" s="127"/>
      <c r="N773" s="128"/>
      <c r="O773" s="128"/>
      <c r="P773" s="128"/>
      <c r="Q773" s="128"/>
      <c r="R773" s="128"/>
      <c r="S773" s="128"/>
      <c r="T773" s="129"/>
      <c r="AT773" s="124" t="s">
        <v>94</v>
      </c>
      <c r="AU773" s="124" t="s">
        <v>2</v>
      </c>
      <c r="AV773" s="121" t="s">
        <v>83</v>
      </c>
      <c r="AW773" s="121" t="s">
        <v>96</v>
      </c>
      <c r="AX773" s="121" t="s">
        <v>84</v>
      </c>
      <c r="AY773" s="124" t="s">
        <v>85</v>
      </c>
    </row>
    <row r="774" spans="1:65" s="130" customFormat="1" x14ac:dyDescent="0.2">
      <c r="B774" s="131"/>
      <c r="D774" s="123" t="s">
        <v>94</v>
      </c>
      <c r="E774" s="132" t="s">
        <v>10</v>
      </c>
      <c r="F774" s="133" t="s">
        <v>827</v>
      </c>
      <c r="H774" s="134">
        <v>1922.09</v>
      </c>
      <c r="I774" s="135"/>
      <c r="L774" s="131"/>
      <c r="M774" s="136"/>
      <c r="N774" s="137"/>
      <c r="O774" s="137"/>
      <c r="P774" s="137"/>
      <c r="Q774" s="137"/>
      <c r="R774" s="137"/>
      <c r="S774" s="137"/>
      <c r="T774" s="138"/>
      <c r="AT774" s="132" t="s">
        <v>94</v>
      </c>
      <c r="AU774" s="132" t="s">
        <v>2</v>
      </c>
      <c r="AV774" s="130" t="s">
        <v>2</v>
      </c>
      <c r="AW774" s="130" t="s">
        <v>96</v>
      </c>
      <c r="AX774" s="130" t="s">
        <v>84</v>
      </c>
      <c r="AY774" s="132" t="s">
        <v>85</v>
      </c>
    </row>
    <row r="775" spans="1:65" s="130" customFormat="1" x14ac:dyDescent="0.2">
      <c r="B775" s="131"/>
      <c r="D775" s="123" t="s">
        <v>94</v>
      </c>
      <c r="E775" s="132" t="s">
        <v>10</v>
      </c>
      <c r="F775" s="133" t="s">
        <v>924</v>
      </c>
      <c r="H775" s="134">
        <v>-148.553</v>
      </c>
      <c r="I775" s="135"/>
      <c r="L775" s="131"/>
      <c r="M775" s="136"/>
      <c r="N775" s="137"/>
      <c r="O775" s="137"/>
      <c r="P775" s="137"/>
      <c r="Q775" s="137"/>
      <c r="R775" s="137"/>
      <c r="S775" s="137"/>
      <c r="T775" s="138"/>
      <c r="AT775" s="132" t="s">
        <v>94</v>
      </c>
      <c r="AU775" s="132" t="s">
        <v>2</v>
      </c>
      <c r="AV775" s="130" t="s">
        <v>2</v>
      </c>
      <c r="AW775" s="130" t="s">
        <v>96</v>
      </c>
      <c r="AX775" s="130" t="s">
        <v>84</v>
      </c>
      <c r="AY775" s="132" t="s">
        <v>85</v>
      </c>
    </row>
    <row r="776" spans="1:65" s="139" customFormat="1" x14ac:dyDescent="0.2">
      <c r="B776" s="140"/>
      <c r="D776" s="123" t="s">
        <v>94</v>
      </c>
      <c r="E776" s="141" t="s">
        <v>10</v>
      </c>
      <c r="F776" s="142" t="s">
        <v>100</v>
      </c>
      <c r="H776" s="143">
        <v>1773.537</v>
      </c>
      <c r="I776" s="144"/>
      <c r="L776" s="140"/>
      <c r="M776" s="145"/>
      <c r="N776" s="146"/>
      <c r="O776" s="146"/>
      <c r="P776" s="146"/>
      <c r="Q776" s="146"/>
      <c r="R776" s="146"/>
      <c r="S776" s="146"/>
      <c r="T776" s="147"/>
      <c r="AT776" s="141" t="s">
        <v>94</v>
      </c>
      <c r="AU776" s="141" t="s">
        <v>2</v>
      </c>
      <c r="AV776" s="139" t="s">
        <v>92</v>
      </c>
      <c r="AW776" s="139" t="s">
        <v>96</v>
      </c>
      <c r="AX776" s="139" t="s">
        <v>83</v>
      </c>
      <c r="AY776" s="141" t="s">
        <v>85</v>
      </c>
    </row>
    <row r="777" spans="1:65" s="14" customFormat="1" ht="21.6" customHeight="1" x14ac:dyDescent="0.2">
      <c r="A777" s="10"/>
      <c r="B777" s="106"/>
      <c r="C777" s="148" t="s">
        <v>925</v>
      </c>
      <c r="D777" s="148" t="s">
        <v>122</v>
      </c>
      <c r="E777" s="149" t="s">
        <v>926</v>
      </c>
      <c r="F777" s="150" t="s">
        <v>927</v>
      </c>
      <c r="G777" s="151" t="s">
        <v>90</v>
      </c>
      <c r="H777" s="152">
        <v>141.88300000000001</v>
      </c>
      <c r="I777" s="153"/>
      <c r="J777" s="154">
        <f>ROUND(I777*H777,2)</f>
        <v>0</v>
      </c>
      <c r="K777" s="150" t="s">
        <v>91</v>
      </c>
      <c r="L777" s="155"/>
      <c r="M777" s="156" t="s">
        <v>10</v>
      </c>
      <c r="N777" s="157" t="s">
        <v>27</v>
      </c>
      <c r="O777" s="116"/>
      <c r="P777" s="117">
        <f>O777*H777</f>
        <v>0</v>
      </c>
      <c r="Q777" s="117">
        <v>0.75</v>
      </c>
      <c r="R777" s="117">
        <f>Q777*H777</f>
        <v>106.41225</v>
      </c>
      <c r="S777" s="117">
        <v>0</v>
      </c>
      <c r="T777" s="118">
        <f>S777*H777</f>
        <v>0</v>
      </c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R777" s="119" t="s">
        <v>280</v>
      </c>
      <c r="AT777" s="119" t="s">
        <v>122</v>
      </c>
      <c r="AU777" s="119" t="s">
        <v>2</v>
      </c>
      <c r="AY777" s="2" t="s">
        <v>85</v>
      </c>
      <c r="BE777" s="120">
        <f>IF(N777="základní",J777,0)</f>
        <v>0</v>
      </c>
      <c r="BF777" s="120">
        <f>IF(N777="snížená",J777,0)</f>
        <v>0</v>
      </c>
      <c r="BG777" s="120">
        <f>IF(N777="zákl. přenesená",J777,0)</f>
        <v>0</v>
      </c>
      <c r="BH777" s="120">
        <f>IF(N777="sníž. přenesená",J777,0)</f>
        <v>0</v>
      </c>
      <c r="BI777" s="120">
        <f>IF(N777="nulová",J777,0)</f>
        <v>0</v>
      </c>
      <c r="BJ777" s="2" t="s">
        <v>83</v>
      </c>
      <c r="BK777" s="120">
        <f>ROUND(I777*H777,2)</f>
        <v>0</v>
      </c>
      <c r="BL777" s="2" t="s">
        <v>187</v>
      </c>
      <c r="BM777" s="119" t="s">
        <v>928</v>
      </c>
    </row>
    <row r="778" spans="1:65" s="130" customFormat="1" x14ac:dyDescent="0.2">
      <c r="B778" s="131"/>
      <c r="D778" s="123" t="s">
        <v>94</v>
      </c>
      <c r="E778" s="132" t="s">
        <v>10</v>
      </c>
      <c r="F778" s="133" t="s">
        <v>929</v>
      </c>
      <c r="H778" s="134">
        <v>141.88300000000001</v>
      </c>
      <c r="I778" s="135"/>
      <c r="L778" s="131"/>
      <c r="M778" s="136"/>
      <c r="N778" s="137"/>
      <c r="O778" s="137"/>
      <c r="P778" s="137"/>
      <c r="Q778" s="137"/>
      <c r="R778" s="137"/>
      <c r="S778" s="137"/>
      <c r="T778" s="138"/>
      <c r="AT778" s="132" t="s">
        <v>94</v>
      </c>
      <c r="AU778" s="132" t="s">
        <v>2</v>
      </c>
      <c r="AV778" s="130" t="s">
        <v>2</v>
      </c>
      <c r="AW778" s="130" t="s">
        <v>96</v>
      </c>
      <c r="AX778" s="130" t="s">
        <v>83</v>
      </c>
      <c r="AY778" s="132" t="s">
        <v>85</v>
      </c>
    </row>
    <row r="779" spans="1:65" s="14" customFormat="1" ht="54" customHeight="1" x14ac:dyDescent="0.2">
      <c r="A779" s="10"/>
      <c r="B779" s="106"/>
      <c r="C779" s="107" t="s">
        <v>930</v>
      </c>
      <c r="D779" s="107" t="s">
        <v>87</v>
      </c>
      <c r="E779" s="108" t="s">
        <v>931</v>
      </c>
      <c r="F779" s="109" t="s">
        <v>932</v>
      </c>
      <c r="G779" s="110" t="s">
        <v>90</v>
      </c>
      <c r="H779" s="111">
        <v>11.884</v>
      </c>
      <c r="I779" s="112"/>
      <c r="J779" s="113">
        <f>ROUND(I779*H779,2)</f>
        <v>0</v>
      </c>
      <c r="K779" s="109" t="s">
        <v>91</v>
      </c>
      <c r="L779" s="11"/>
      <c r="M779" s="114" t="s">
        <v>10</v>
      </c>
      <c r="N779" s="115" t="s">
        <v>27</v>
      </c>
      <c r="O779" s="116"/>
      <c r="P779" s="117">
        <f>O779*H779</f>
        <v>0</v>
      </c>
      <c r="Q779" s="117">
        <v>0</v>
      </c>
      <c r="R779" s="117">
        <f>Q779*H779</f>
        <v>0</v>
      </c>
      <c r="S779" s="117">
        <v>0</v>
      </c>
      <c r="T779" s="118">
        <f>S779*H779</f>
        <v>0</v>
      </c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R779" s="119" t="s">
        <v>187</v>
      </c>
      <c r="AT779" s="119" t="s">
        <v>87</v>
      </c>
      <c r="AU779" s="119" t="s">
        <v>2</v>
      </c>
      <c r="AY779" s="2" t="s">
        <v>85</v>
      </c>
      <c r="BE779" s="120">
        <f>IF(N779="základní",J779,0)</f>
        <v>0</v>
      </c>
      <c r="BF779" s="120">
        <f>IF(N779="snížená",J779,0)</f>
        <v>0</v>
      </c>
      <c r="BG779" s="120">
        <f>IF(N779="zákl. přenesená",J779,0)</f>
        <v>0</v>
      </c>
      <c r="BH779" s="120">
        <f>IF(N779="sníž. přenesená",J779,0)</f>
        <v>0</v>
      </c>
      <c r="BI779" s="120">
        <f>IF(N779="nulová",J779,0)</f>
        <v>0</v>
      </c>
      <c r="BJ779" s="2" t="s">
        <v>83</v>
      </c>
      <c r="BK779" s="120">
        <f>ROUND(I779*H779,2)</f>
        <v>0</v>
      </c>
      <c r="BL779" s="2" t="s">
        <v>187</v>
      </c>
      <c r="BM779" s="119" t="s">
        <v>933</v>
      </c>
    </row>
    <row r="780" spans="1:65" s="130" customFormat="1" ht="22.5" x14ac:dyDescent="0.2">
      <c r="B780" s="131"/>
      <c r="D780" s="123" t="s">
        <v>94</v>
      </c>
      <c r="E780" s="132" t="s">
        <v>10</v>
      </c>
      <c r="F780" s="133" t="s">
        <v>934</v>
      </c>
      <c r="H780" s="134">
        <v>11.884</v>
      </c>
      <c r="I780" s="135"/>
      <c r="L780" s="131"/>
      <c r="M780" s="136"/>
      <c r="N780" s="137"/>
      <c r="O780" s="137"/>
      <c r="P780" s="137"/>
      <c r="Q780" s="137"/>
      <c r="R780" s="137"/>
      <c r="S780" s="137"/>
      <c r="T780" s="138"/>
      <c r="AT780" s="132" t="s">
        <v>94</v>
      </c>
      <c r="AU780" s="132" t="s">
        <v>2</v>
      </c>
      <c r="AV780" s="130" t="s">
        <v>2</v>
      </c>
      <c r="AW780" s="130" t="s">
        <v>96</v>
      </c>
      <c r="AX780" s="130" t="s">
        <v>83</v>
      </c>
      <c r="AY780" s="132" t="s">
        <v>85</v>
      </c>
    </row>
    <row r="781" spans="1:65" s="14" customFormat="1" ht="14.45" customHeight="1" x14ac:dyDescent="0.2">
      <c r="A781" s="10"/>
      <c r="B781" s="106"/>
      <c r="C781" s="148" t="s">
        <v>935</v>
      </c>
      <c r="D781" s="148" t="s">
        <v>122</v>
      </c>
      <c r="E781" s="149" t="s">
        <v>936</v>
      </c>
      <c r="F781" s="150" t="s">
        <v>937</v>
      </c>
      <c r="G781" s="151" t="s">
        <v>113</v>
      </c>
      <c r="H781" s="152">
        <v>23.768000000000001</v>
      </c>
      <c r="I781" s="153"/>
      <c r="J781" s="154">
        <f>ROUND(I781*H781,2)</f>
        <v>0</v>
      </c>
      <c r="K781" s="150" t="s">
        <v>91</v>
      </c>
      <c r="L781" s="155"/>
      <c r="M781" s="156" t="s">
        <v>10</v>
      </c>
      <c r="N781" s="157" t="s">
        <v>27</v>
      </c>
      <c r="O781" s="116"/>
      <c r="P781" s="117">
        <f>O781*H781</f>
        <v>0</v>
      </c>
      <c r="Q781" s="117">
        <v>1</v>
      </c>
      <c r="R781" s="117">
        <f>Q781*H781</f>
        <v>23.768000000000001</v>
      </c>
      <c r="S781" s="117">
        <v>0</v>
      </c>
      <c r="T781" s="118">
        <f>S781*H781</f>
        <v>0</v>
      </c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R781" s="119" t="s">
        <v>280</v>
      </c>
      <c r="AT781" s="119" t="s">
        <v>122</v>
      </c>
      <c r="AU781" s="119" t="s">
        <v>2</v>
      </c>
      <c r="AY781" s="2" t="s">
        <v>85</v>
      </c>
      <c r="BE781" s="120">
        <f>IF(N781="základní",J781,0)</f>
        <v>0</v>
      </c>
      <c r="BF781" s="120">
        <f>IF(N781="snížená",J781,0)</f>
        <v>0</v>
      </c>
      <c r="BG781" s="120">
        <f>IF(N781="zákl. přenesená",J781,0)</f>
        <v>0</v>
      </c>
      <c r="BH781" s="120">
        <f>IF(N781="sníž. přenesená",J781,0)</f>
        <v>0</v>
      </c>
      <c r="BI781" s="120">
        <f>IF(N781="nulová",J781,0)</f>
        <v>0</v>
      </c>
      <c r="BJ781" s="2" t="s">
        <v>83</v>
      </c>
      <c r="BK781" s="120">
        <f>ROUND(I781*H781,2)</f>
        <v>0</v>
      </c>
      <c r="BL781" s="2" t="s">
        <v>187</v>
      </c>
      <c r="BM781" s="119" t="s">
        <v>938</v>
      </c>
    </row>
    <row r="782" spans="1:65" s="130" customFormat="1" x14ac:dyDescent="0.2">
      <c r="B782" s="131"/>
      <c r="D782" s="123" t="s">
        <v>94</v>
      </c>
      <c r="E782" s="132" t="s">
        <v>10</v>
      </c>
      <c r="F782" s="133" t="s">
        <v>939</v>
      </c>
      <c r="H782" s="134">
        <v>23.768000000000001</v>
      </c>
      <c r="I782" s="135"/>
      <c r="L782" s="131"/>
      <c r="M782" s="136"/>
      <c r="N782" s="137"/>
      <c r="O782" s="137"/>
      <c r="P782" s="137"/>
      <c r="Q782" s="137"/>
      <c r="R782" s="137"/>
      <c r="S782" s="137"/>
      <c r="T782" s="138"/>
      <c r="AT782" s="132" t="s">
        <v>94</v>
      </c>
      <c r="AU782" s="132" t="s">
        <v>2</v>
      </c>
      <c r="AV782" s="130" t="s">
        <v>2</v>
      </c>
      <c r="AW782" s="130" t="s">
        <v>96</v>
      </c>
      <c r="AX782" s="130" t="s">
        <v>83</v>
      </c>
      <c r="AY782" s="132" t="s">
        <v>85</v>
      </c>
    </row>
    <row r="783" spans="1:65" s="14" customFormat="1" ht="32.450000000000003" customHeight="1" x14ac:dyDescent="0.2">
      <c r="A783" s="10"/>
      <c r="B783" s="106"/>
      <c r="C783" s="107" t="s">
        <v>940</v>
      </c>
      <c r="D783" s="107" t="s">
        <v>87</v>
      </c>
      <c r="E783" s="108" t="s">
        <v>941</v>
      </c>
      <c r="F783" s="109" t="s">
        <v>942</v>
      </c>
      <c r="G783" s="110" t="s">
        <v>184</v>
      </c>
      <c r="H783" s="111">
        <v>363.45</v>
      </c>
      <c r="I783" s="112"/>
      <c r="J783" s="113">
        <f>ROUND(I783*H783,2)</f>
        <v>0</v>
      </c>
      <c r="K783" s="109" t="s">
        <v>91</v>
      </c>
      <c r="L783" s="11"/>
      <c r="M783" s="114" t="s">
        <v>10</v>
      </c>
      <c r="N783" s="115" t="s">
        <v>27</v>
      </c>
      <c r="O783" s="116"/>
      <c r="P783" s="117">
        <f>O783*H783</f>
        <v>0</v>
      </c>
      <c r="Q783" s="117">
        <v>2.0000000000000002E-5</v>
      </c>
      <c r="R783" s="117">
        <f>Q783*H783</f>
        <v>7.2690000000000003E-3</v>
      </c>
      <c r="S783" s="117">
        <v>0</v>
      </c>
      <c r="T783" s="118">
        <f>S783*H783</f>
        <v>0</v>
      </c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R783" s="119" t="s">
        <v>187</v>
      </c>
      <c r="AT783" s="119" t="s">
        <v>87</v>
      </c>
      <c r="AU783" s="119" t="s">
        <v>2</v>
      </c>
      <c r="AY783" s="2" t="s">
        <v>85</v>
      </c>
      <c r="BE783" s="120">
        <f>IF(N783="základní",J783,0)</f>
        <v>0</v>
      </c>
      <c r="BF783" s="120">
        <f>IF(N783="snížená",J783,0)</f>
        <v>0</v>
      </c>
      <c r="BG783" s="120">
        <f>IF(N783="zákl. přenesená",J783,0)</f>
        <v>0</v>
      </c>
      <c r="BH783" s="120">
        <f>IF(N783="sníž. přenesená",J783,0)</f>
        <v>0</v>
      </c>
      <c r="BI783" s="120">
        <f>IF(N783="nulová",J783,0)</f>
        <v>0</v>
      </c>
      <c r="BJ783" s="2" t="s">
        <v>83</v>
      </c>
      <c r="BK783" s="120">
        <f>ROUND(I783*H783,2)</f>
        <v>0</v>
      </c>
      <c r="BL783" s="2" t="s">
        <v>187</v>
      </c>
      <c r="BM783" s="119" t="s">
        <v>943</v>
      </c>
    </row>
    <row r="784" spans="1:65" s="14" customFormat="1" ht="14.45" customHeight="1" x14ac:dyDescent="0.2">
      <c r="A784" s="10"/>
      <c r="B784" s="106"/>
      <c r="C784" s="148" t="s">
        <v>944</v>
      </c>
      <c r="D784" s="148" t="s">
        <v>122</v>
      </c>
      <c r="E784" s="149" t="s">
        <v>945</v>
      </c>
      <c r="F784" s="150" t="s">
        <v>946</v>
      </c>
      <c r="G784" s="151" t="s">
        <v>184</v>
      </c>
      <c r="H784" s="152">
        <v>399.79500000000002</v>
      </c>
      <c r="I784" s="153"/>
      <c r="J784" s="154">
        <f>ROUND(I784*H784,2)</f>
        <v>0</v>
      </c>
      <c r="K784" s="150" t="s">
        <v>91</v>
      </c>
      <c r="L784" s="155"/>
      <c r="M784" s="156" t="s">
        <v>10</v>
      </c>
      <c r="N784" s="157" t="s">
        <v>27</v>
      </c>
      <c r="O784" s="116"/>
      <c r="P784" s="117">
        <f>O784*H784</f>
        <v>0</v>
      </c>
      <c r="Q784" s="117">
        <v>5.0000000000000001E-4</v>
      </c>
      <c r="R784" s="117">
        <f>Q784*H784</f>
        <v>0.19989750000000001</v>
      </c>
      <c r="S784" s="117">
        <v>0</v>
      </c>
      <c r="T784" s="118">
        <f>S784*H784</f>
        <v>0</v>
      </c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R784" s="119" t="s">
        <v>280</v>
      </c>
      <c r="AT784" s="119" t="s">
        <v>122</v>
      </c>
      <c r="AU784" s="119" t="s">
        <v>2</v>
      </c>
      <c r="AY784" s="2" t="s">
        <v>85</v>
      </c>
      <c r="BE784" s="120">
        <f>IF(N784="základní",J784,0)</f>
        <v>0</v>
      </c>
      <c r="BF784" s="120">
        <f>IF(N784="snížená",J784,0)</f>
        <v>0</v>
      </c>
      <c r="BG784" s="120">
        <f>IF(N784="zákl. přenesená",J784,0)</f>
        <v>0</v>
      </c>
      <c r="BH784" s="120">
        <f>IF(N784="sníž. přenesená",J784,0)</f>
        <v>0</v>
      </c>
      <c r="BI784" s="120">
        <f>IF(N784="nulová",J784,0)</f>
        <v>0</v>
      </c>
      <c r="BJ784" s="2" t="s">
        <v>83</v>
      </c>
      <c r="BK784" s="120">
        <f>ROUND(I784*H784,2)</f>
        <v>0</v>
      </c>
      <c r="BL784" s="2" t="s">
        <v>187</v>
      </c>
      <c r="BM784" s="119" t="s">
        <v>947</v>
      </c>
    </row>
    <row r="785" spans="1:65" s="130" customFormat="1" x14ac:dyDescent="0.2">
      <c r="B785" s="131"/>
      <c r="D785" s="123" t="s">
        <v>94</v>
      </c>
      <c r="E785" s="132" t="s">
        <v>10</v>
      </c>
      <c r="F785" s="133" t="s">
        <v>948</v>
      </c>
      <c r="H785" s="134">
        <v>399.79500000000002</v>
      </c>
      <c r="I785" s="135"/>
      <c r="L785" s="131"/>
      <c r="M785" s="136"/>
      <c r="N785" s="137"/>
      <c r="O785" s="137"/>
      <c r="P785" s="137"/>
      <c r="Q785" s="137"/>
      <c r="R785" s="137"/>
      <c r="S785" s="137"/>
      <c r="T785" s="138"/>
      <c r="AT785" s="132" t="s">
        <v>94</v>
      </c>
      <c r="AU785" s="132" t="s">
        <v>2</v>
      </c>
      <c r="AV785" s="130" t="s">
        <v>2</v>
      </c>
      <c r="AW785" s="130" t="s">
        <v>96</v>
      </c>
      <c r="AX785" s="130" t="s">
        <v>83</v>
      </c>
      <c r="AY785" s="132" t="s">
        <v>85</v>
      </c>
    </row>
    <row r="786" spans="1:65" s="14" customFormat="1" ht="43.15" customHeight="1" x14ac:dyDescent="0.2">
      <c r="A786" s="10"/>
      <c r="B786" s="106"/>
      <c r="C786" s="107" t="s">
        <v>949</v>
      </c>
      <c r="D786" s="107" t="s">
        <v>87</v>
      </c>
      <c r="E786" s="108" t="s">
        <v>950</v>
      </c>
      <c r="F786" s="109" t="s">
        <v>951</v>
      </c>
      <c r="G786" s="110" t="s">
        <v>113</v>
      </c>
      <c r="H786" s="111">
        <v>141.59200000000001</v>
      </c>
      <c r="I786" s="112"/>
      <c r="J786" s="113">
        <f>ROUND(I786*H786,2)</f>
        <v>0</v>
      </c>
      <c r="K786" s="109" t="s">
        <v>91</v>
      </c>
      <c r="L786" s="11"/>
      <c r="M786" s="114" t="s">
        <v>10</v>
      </c>
      <c r="N786" s="115" t="s">
        <v>27</v>
      </c>
      <c r="O786" s="116"/>
      <c r="P786" s="117">
        <f>O786*H786</f>
        <v>0</v>
      </c>
      <c r="Q786" s="117">
        <v>0</v>
      </c>
      <c r="R786" s="117">
        <f>Q786*H786</f>
        <v>0</v>
      </c>
      <c r="S786" s="117">
        <v>0</v>
      </c>
      <c r="T786" s="118">
        <f>S786*H786</f>
        <v>0</v>
      </c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R786" s="119" t="s">
        <v>187</v>
      </c>
      <c r="AT786" s="119" t="s">
        <v>87</v>
      </c>
      <c r="AU786" s="119" t="s">
        <v>2</v>
      </c>
      <c r="AY786" s="2" t="s">
        <v>85</v>
      </c>
      <c r="BE786" s="120">
        <f>IF(N786="základní",J786,0)</f>
        <v>0</v>
      </c>
      <c r="BF786" s="120">
        <f>IF(N786="snížená",J786,0)</f>
        <v>0</v>
      </c>
      <c r="BG786" s="120">
        <f>IF(N786="zákl. přenesená",J786,0)</f>
        <v>0</v>
      </c>
      <c r="BH786" s="120">
        <f>IF(N786="sníž. přenesená",J786,0)</f>
        <v>0</v>
      </c>
      <c r="BI786" s="120">
        <f>IF(N786="nulová",J786,0)</f>
        <v>0</v>
      </c>
      <c r="BJ786" s="2" t="s">
        <v>83</v>
      </c>
      <c r="BK786" s="120">
        <f>ROUND(I786*H786,2)</f>
        <v>0</v>
      </c>
      <c r="BL786" s="2" t="s">
        <v>187</v>
      </c>
      <c r="BM786" s="119" t="s">
        <v>952</v>
      </c>
    </row>
    <row r="787" spans="1:65" s="92" customFormat="1" ht="22.9" customHeight="1" x14ac:dyDescent="0.2">
      <c r="B787" s="93"/>
      <c r="D787" s="94" t="s">
        <v>81</v>
      </c>
      <c r="E787" s="104" t="s">
        <v>953</v>
      </c>
      <c r="F787" s="104" t="s">
        <v>954</v>
      </c>
      <c r="I787" s="96"/>
      <c r="J787" s="105">
        <f>BK787</f>
        <v>0</v>
      </c>
      <c r="L787" s="93"/>
      <c r="M787" s="98"/>
      <c r="N787" s="99"/>
      <c r="O787" s="99"/>
      <c r="P787" s="100">
        <f>SUM(P788:P818)</f>
        <v>0</v>
      </c>
      <c r="Q787" s="99"/>
      <c r="R787" s="100">
        <f>SUM(R788:R818)</f>
        <v>12.342977279999999</v>
      </c>
      <c r="S787" s="99"/>
      <c r="T787" s="101">
        <f>SUM(T788:T818)</f>
        <v>0</v>
      </c>
      <c r="AR787" s="94" t="s">
        <v>2</v>
      </c>
      <c r="AT787" s="102" t="s">
        <v>81</v>
      </c>
      <c r="AU787" s="102" t="s">
        <v>83</v>
      </c>
      <c r="AY787" s="94" t="s">
        <v>85</v>
      </c>
      <c r="BK787" s="103">
        <f>SUM(BK788:BK818)</f>
        <v>0</v>
      </c>
    </row>
    <row r="788" spans="1:65" s="14" customFormat="1" ht="32.450000000000003" customHeight="1" x14ac:dyDescent="0.2">
      <c r="A788" s="10"/>
      <c r="B788" s="106"/>
      <c r="C788" s="107" t="s">
        <v>955</v>
      </c>
      <c r="D788" s="107" t="s">
        <v>87</v>
      </c>
      <c r="E788" s="108" t="s">
        <v>956</v>
      </c>
      <c r="F788" s="109" t="s">
        <v>957</v>
      </c>
      <c r="G788" s="110" t="s">
        <v>137</v>
      </c>
      <c r="H788" s="111">
        <v>125.696</v>
      </c>
      <c r="I788" s="112"/>
      <c r="J788" s="113">
        <f>ROUND(I788*H788,2)</f>
        <v>0</v>
      </c>
      <c r="K788" s="109" t="s">
        <v>91</v>
      </c>
      <c r="L788" s="11"/>
      <c r="M788" s="114" t="s">
        <v>10</v>
      </c>
      <c r="N788" s="115" t="s">
        <v>27</v>
      </c>
      <c r="O788" s="116"/>
      <c r="P788" s="117">
        <f>O788*H788</f>
        <v>0</v>
      </c>
      <c r="Q788" s="117">
        <v>6.0000000000000001E-3</v>
      </c>
      <c r="R788" s="117">
        <f>Q788*H788</f>
        <v>0.75417599999999996</v>
      </c>
      <c r="S788" s="117">
        <v>0</v>
      </c>
      <c r="T788" s="118">
        <f>S788*H788</f>
        <v>0</v>
      </c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R788" s="119" t="s">
        <v>187</v>
      </c>
      <c r="AT788" s="119" t="s">
        <v>87</v>
      </c>
      <c r="AU788" s="119" t="s">
        <v>2</v>
      </c>
      <c r="AY788" s="2" t="s">
        <v>85</v>
      </c>
      <c r="BE788" s="120">
        <f>IF(N788="základní",J788,0)</f>
        <v>0</v>
      </c>
      <c r="BF788" s="120">
        <f>IF(N788="snížená",J788,0)</f>
        <v>0</v>
      </c>
      <c r="BG788" s="120">
        <f>IF(N788="zákl. přenesená",J788,0)</f>
        <v>0</v>
      </c>
      <c r="BH788" s="120">
        <f>IF(N788="sníž. přenesená",J788,0)</f>
        <v>0</v>
      </c>
      <c r="BI788" s="120">
        <f>IF(N788="nulová",J788,0)</f>
        <v>0</v>
      </c>
      <c r="BJ788" s="2" t="s">
        <v>83</v>
      </c>
      <c r="BK788" s="120">
        <f>ROUND(I788*H788,2)</f>
        <v>0</v>
      </c>
      <c r="BL788" s="2" t="s">
        <v>187</v>
      </c>
      <c r="BM788" s="119" t="s">
        <v>958</v>
      </c>
    </row>
    <row r="789" spans="1:65" s="130" customFormat="1" ht="33.75" x14ac:dyDescent="0.2">
      <c r="B789" s="131"/>
      <c r="D789" s="123" t="s">
        <v>94</v>
      </c>
      <c r="E789" s="132" t="s">
        <v>10</v>
      </c>
      <c r="F789" s="133" t="s">
        <v>959</v>
      </c>
      <c r="H789" s="134">
        <v>117.318</v>
      </c>
      <c r="I789" s="135"/>
      <c r="L789" s="131"/>
      <c r="M789" s="136"/>
      <c r="N789" s="137"/>
      <c r="O789" s="137"/>
      <c r="P789" s="137"/>
      <c r="Q789" s="137"/>
      <c r="R789" s="137"/>
      <c r="S789" s="137"/>
      <c r="T789" s="138"/>
      <c r="AT789" s="132" t="s">
        <v>94</v>
      </c>
      <c r="AU789" s="132" t="s">
        <v>2</v>
      </c>
      <c r="AV789" s="130" t="s">
        <v>2</v>
      </c>
      <c r="AW789" s="130" t="s">
        <v>96</v>
      </c>
      <c r="AX789" s="130" t="s">
        <v>84</v>
      </c>
      <c r="AY789" s="132" t="s">
        <v>85</v>
      </c>
    </row>
    <row r="790" spans="1:65" s="130" customFormat="1" x14ac:dyDescent="0.2">
      <c r="B790" s="131"/>
      <c r="D790" s="123" t="s">
        <v>94</v>
      </c>
      <c r="E790" s="132" t="s">
        <v>10</v>
      </c>
      <c r="F790" s="133" t="s">
        <v>960</v>
      </c>
      <c r="H790" s="134">
        <v>8.3780000000000001</v>
      </c>
      <c r="I790" s="135"/>
      <c r="L790" s="131"/>
      <c r="M790" s="136"/>
      <c r="N790" s="137"/>
      <c r="O790" s="137"/>
      <c r="P790" s="137"/>
      <c r="Q790" s="137"/>
      <c r="R790" s="137"/>
      <c r="S790" s="137"/>
      <c r="T790" s="138"/>
      <c r="AT790" s="132" t="s">
        <v>94</v>
      </c>
      <c r="AU790" s="132" t="s">
        <v>2</v>
      </c>
      <c r="AV790" s="130" t="s">
        <v>2</v>
      </c>
      <c r="AW790" s="130" t="s">
        <v>96</v>
      </c>
      <c r="AX790" s="130" t="s">
        <v>84</v>
      </c>
      <c r="AY790" s="132" t="s">
        <v>85</v>
      </c>
    </row>
    <row r="791" spans="1:65" s="139" customFormat="1" x14ac:dyDescent="0.2">
      <c r="B791" s="140"/>
      <c r="D791" s="123" t="s">
        <v>94</v>
      </c>
      <c r="E791" s="141" t="s">
        <v>10</v>
      </c>
      <c r="F791" s="142" t="s">
        <v>100</v>
      </c>
      <c r="H791" s="143">
        <v>125.696</v>
      </c>
      <c r="I791" s="144"/>
      <c r="L791" s="140"/>
      <c r="M791" s="145"/>
      <c r="N791" s="146"/>
      <c r="O791" s="146"/>
      <c r="P791" s="146"/>
      <c r="Q791" s="146"/>
      <c r="R791" s="146"/>
      <c r="S791" s="146"/>
      <c r="T791" s="147"/>
      <c r="AT791" s="141" t="s">
        <v>94</v>
      </c>
      <c r="AU791" s="141" t="s">
        <v>2</v>
      </c>
      <c r="AV791" s="139" t="s">
        <v>92</v>
      </c>
      <c r="AW791" s="139" t="s">
        <v>96</v>
      </c>
      <c r="AX791" s="139" t="s">
        <v>83</v>
      </c>
      <c r="AY791" s="141" t="s">
        <v>85</v>
      </c>
    </row>
    <row r="792" spans="1:65" s="14" customFormat="1" ht="21.6" customHeight="1" x14ac:dyDescent="0.2">
      <c r="A792" s="10"/>
      <c r="B792" s="106"/>
      <c r="C792" s="148" t="s">
        <v>961</v>
      </c>
      <c r="D792" s="148" t="s">
        <v>122</v>
      </c>
      <c r="E792" s="149" t="s">
        <v>962</v>
      </c>
      <c r="F792" s="150" t="s">
        <v>963</v>
      </c>
      <c r="G792" s="151" t="s">
        <v>90</v>
      </c>
      <c r="H792" s="152">
        <v>4.9269999999999996</v>
      </c>
      <c r="I792" s="153"/>
      <c r="J792" s="154">
        <f>ROUND(I792*H792,2)</f>
        <v>0</v>
      </c>
      <c r="K792" s="150" t="s">
        <v>91</v>
      </c>
      <c r="L792" s="155"/>
      <c r="M792" s="156" t="s">
        <v>10</v>
      </c>
      <c r="N792" s="157" t="s">
        <v>27</v>
      </c>
      <c r="O792" s="116"/>
      <c r="P792" s="117">
        <f>O792*H792</f>
        <v>0</v>
      </c>
      <c r="Q792" s="117">
        <v>0.03</v>
      </c>
      <c r="R792" s="117">
        <f>Q792*H792</f>
        <v>0.14780999999999997</v>
      </c>
      <c r="S792" s="117">
        <v>0</v>
      </c>
      <c r="T792" s="118">
        <f>S792*H792</f>
        <v>0</v>
      </c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R792" s="119" t="s">
        <v>280</v>
      </c>
      <c r="AT792" s="119" t="s">
        <v>122</v>
      </c>
      <c r="AU792" s="119" t="s">
        <v>2</v>
      </c>
      <c r="AY792" s="2" t="s">
        <v>85</v>
      </c>
      <c r="BE792" s="120">
        <f>IF(N792="základní",J792,0)</f>
        <v>0</v>
      </c>
      <c r="BF792" s="120">
        <f>IF(N792="snížená",J792,0)</f>
        <v>0</v>
      </c>
      <c r="BG792" s="120">
        <f>IF(N792="zákl. přenesená",J792,0)</f>
        <v>0</v>
      </c>
      <c r="BH792" s="120">
        <f>IF(N792="sníž. přenesená",J792,0)</f>
        <v>0</v>
      </c>
      <c r="BI792" s="120">
        <f>IF(N792="nulová",J792,0)</f>
        <v>0</v>
      </c>
      <c r="BJ792" s="2" t="s">
        <v>83</v>
      </c>
      <c r="BK792" s="120">
        <f>ROUND(I792*H792,2)</f>
        <v>0</v>
      </c>
      <c r="BL792" s="2" t="s">
        <v>187</v>
      </c>
      <c r="BM792" s="119" t="s">
        <v>964</v>
      </c>
    </row>
    <row r="793" spans="1:65" s="130" customFormat="1" x14ac:dyDescent="0.2">
      <c r="B793" s="131"/>
      <c r="D793" s="123" t="s">
        <v>94</v>
      </c>
      <c r="E793" s="132" t="s">
        <v>10</v>
      </c>
      <c r="F793" s="133" t="s">
        <v>965</v>
      </c>
      <c r="H793" s="134">
        <v>4.9269999999999996</v>
      </c>
      <c r="I793" s="135"/>
      <c r="L793" s="131"/>
      <c r="M793" s="136"/>
      <c r="N793" s="137"/>
      <c r="O793" s="137"/>
      <c r="P793" s="137"/>
      <c r="Q793" s="137"/>
      <c r="R793" s="137"/>
      <c r="S793" s="137"/>
      <c r="T793" s="138"/>
      <c r="AT793" s="132" t="s">
        <v>94</v>
      </c>
      <c r="AU793" s="132" t="s">
        <v>2</v>
      </c>
      <c r="AV793" s="130" t="s">
        <v>2</v>
      </c>
      <c r="AW793" s="130" t="s">
        <v>96</v>
      </c>
      <c r="AX793" s="130" t="s">
        <v>83</v>
      </c>
      <c r="AY793" s="132" t="s">
        <v>85</v>
      </c>
    </row>
    <row r="794" spans="1:65" s="14" customFormat="1" ht="21.6" customHeight="1" x14ac:dyDescent="0.2">
      <c r="A794" s="10"/>
      <c r="B794" s="106"/>
      <c r="C794" s="148" t="s">
        <v>966</v>
      </c>
      <c r="D794" s="148" t="s">
        <v>122</v>
      </c>
      <c r="E794" s="149" t="s">
        <v>967</v>
      </c>
      <c r="F794" s="150" t="s">
        <v>968</v>
      </c>
      <c r="G794" s="151" t="s">
        <v>137</v>
      </c>
      <c r="H794" s="152">
        <v>8.7970000000000006</v>
      </c>
      <c r="I794" s="153"/>
      <c r="J794" s="154">
        <f>ROUND(I794*H794,2)</f>
        <v>0</v>
      </c>
      <c r="K794" s="150" t="s">
        <v>91</v>
      </c>
      <c r="L794" s="155"/>
      <c r="M794" s="156" t="s">
        <v>10</v>
      </c>
      <c r="N794" s="157" t="s">
        <v>27</v>
      </c>
      <c r="O794" s="116"/>
      <c r="P794" s="117">
        <f>O794*H794</f>
        <v>0</v>
      </c>
      <c r="Q794" s="117">
        <v>2.5000000000000001E-3</v>
      </c>
      <c r="R794" s="117">
        <f>Q794*H794</f>
        <v>2.1992500000000002E-2</v>
      </c>
      <c r="S794" s="117">
        <v>0</v>
      </c>
      <c r="T794" s="118">
        <f>S794*H794</f>
        <v>0</v>
      </c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R794" s="119" t="s">
        <v>280</v>
      </c>
      <c r="AT794" s="119" t="s">
        <v>122</v>
      </c>
      <c r="AU794" s="119" t="s">
        <v>2</v>
      </c>
      <c r="AY794" s="2" t="s">
        <v>85</v>
      </c>
      <c r="BE794" s="120">
        <f>IF(N794="základní",J794,0)</f>
        <v>0</v>
      </c>
      <c r="BF794" s="120">
        <f>IF(N794="snížená",J794,0)</f>
        <v>0</v>
      </c>
      <c r="BG794" s="120">
        <f>IF(N794="zákl. přenesená",J794,0)</f>
        <v>0</v>
      </c>
      <c r="BH794" s="120">
        <f>IF(N794="sníž. přenesená",J794,0)</f>
        <v>0</v>
      </c>
      <c r="BI794" s="120">
        <f>IF(N794="nulová",J794,0)</f>
        <v>0</v>
      </c>
      <c r="BJ794" s="2" t="s">
        <v>83</v>
      </c>
      <c r="BK794" s="120">
        <f>ROUND(I794*H794,2)</f>
        <v>0</v>
      </c>
      <c r="BL794" s="2" t="s">
        <v>187</v>
      </c>
      <c r="BM794" s="119" t="s">
        <v>969</v>
      </c>
    </row>
    <row r="795" spans="1:65" s="130" customFormat="1" x14ac:dyDescent="0.2">
      <c r="B795" s="131"/>
      <c r="D795" s="123" t="s">
        <v>94</v>
      </c>
      <c r="E795" s="132" t="s">
        <v>10</v>
      </c>
      <c r="F795" s="133" t="s">
        <v>970</v>
      </c>
      <c r="H795" s="134">
        <v>8.7970000000000006</v>
      </c>
      <c r="I795" s="135"/>
      <c r="L795" s="131"/>
      <c r="M795" s="136"/>
      <c r="N795" s="137"/>
      <c r="O795" s="137"/>
      <c r="P795" s="137"/>
      <c r="Q795" s="137"/>
      <c r="R795" s="137"/>
      <c r="S795" s="137"/>
      <c r="T795" s="138"/>
      <c r="AT795" s="132" t="s">
        <v>94</v>
      </c>
      <c r="AU795" s="132" t="s">
        <v>2</v>
      </c>
      <c r="AV795" s="130" t="s">
        <v>2</v>
      </c>
      <c r="AW795" s="130" t="s">
        <v>96</v>
      </c>
      <c r="AX795" s="130" t="s">
        <v>83</v>
      </c>
      <c r="AY795" s="132" t="s">
        <v>85</v>
      </c>
    </row>
    <row r="796" spans="1:65" s="14" customFormat="1" ht="21.6" customHeight="1" x14ac:dyDescent="0.2">
      <c r="A796" s="10"/>
      <c r="B796" s="106"/>
      <c r="C796" s="148" t="s">
        <v>971</v>
      </c>
      <c r="D796" s="148" t="s">
        <v>122</v>
      </c>
      <c r="E796" s="149" t="s">
        <v>972</v>
      </c>
      <c r="F796" s="150" t="s">
        <v>973</v>
      </c>
      <c r="G796" s="151" t="s">
        <v>137</v>
      </c>
      <c r="H796" s="152">
        <v>7.0049999999999999</v>
      </c>
      <c r="I796" s="153"/>
      <c r="J796" s="154">
        <f>ROUND(I796*H796,2)</f>
        <v>0</v>
      </c>
      <c r="K796" s="150" t="s">
        <v>91</v>
      </c>
      <c r="L796" s="155"/>
      <c r="M796" s="156" t="s">
        <v>10</v>
      </c>
      <c r="N796" s="157" t="s">
        <v>27</v>
      </c>
      <c r="O796" s="116"/>
      <c r="P796" s="117">
        <f>O796*H796</f>
        <v>0</v>
      </c>
      <c r="Q796" s="117">
        <v>3.5000000000000001E-3</v>
      </c>
      <c r="R796" s="117">
        <f>Q796*H796</f>
        <v>2.4517500000000001E-2</v>
      </c>
      <c r="S796" s="117">
        <v>0</v>
      </c>
      <c r="T796" s="118">
        <f>S796*H796</f>
        <v>0</v>
      </c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R796" s="119" t="s">
        <v>280</v>
      </c>
      <c r="AT796" s="119" t="s">
        <v>122</v>
      </c>
      <c r="AU796" s="119" t="s">
        <v>2</v>
      </c>
      <c r="AY796" s="2" t="s">
        <v>85</v>
      </c>
      <c r="BE796" s="120">
        <f>IF(N796="základní",J796,0)</f>
        <v>0</v>
      </c>
      <c r="BF796" s="120">
        <f>IF(N796="snížená",J796,0)</f>
        <v>0</v>
      </c>
      <c r="BG796" s="120">
        <f>IF(N796="zákl. přenesená",J796,0)</f>
        <v>0</v>
      </c>
      <c r="BH796" s="120">
        <f>IF(N796="sníž. přenesená",J796,0)</f>
        <v>0</v>
      </c>
      <c r="BI796" s="120">
        <f>IF(N796="nulová",J796,0)</f>
        <v>0</v>
      </c>
      <c r="BJ796" s="2" t="s">
        <v>83</v>
      </c>
      <c r="BK796" s="120">
        <f>ROUND(I796*H796,2)</f>
        <v>0</v>
      </c>
      <c r="BL796" s="2" t="s">
        <v>187</v>
      </c>
      <c r="BM796" s="119" t="s">
        <v>974</v>
      </c>
    </row>
    <row r="797" spans="1:65" s="121" customFormat="1" x14ac:dyDescent="0.2">
      <c r="B797" s="122"/>
      <c r="D797" s="123" t="s">
        <v>94</v>
      </c>
      <c r="E797" s="124" t="s">
        <v>10</v>
      </c>
      <c r="F797" s="125" t="s">
        <v>823</v>
      </c>
      <c r="H797" s="124" t="s">
        <v>10</v>
      </c>
      <c r="I797" s="126"/>
      <c r="L797" s="122"/>
      <c r="M797" s="127"/>
      <c r="N797" s="128"/>
      <c r="O797" s="128"/>
      <c r="P797" s="128"/>
      <c r="Q797" s="128"/>
      <c r="R797" s="128"/>
      <c r="S797" s="128"/>
      <c r="T797" s="129"/>
      <c r="AT797" s="124" t="s">
        <v>94</v>
      </c>
      <c r="AU797" s="124" t="s">
        <v>2</v>
      </c>
      <c r="AV797" s="121" t="s">
        <v>83</v>
      </c>
      <c r="AW797" s="121" t="s">
        <v>96</v>
      </c>
      <c r="AX797" s="121" t="s">
        <v>84</v>
      </c>
      <c r="AY797" s="124" t="s">
        <v>85</v>
      </c>
    </row>
    <row r="798" spans="1:65" s="130" customFormat="1" x14ac:dyDescent="0.2">
      <c r="B798" s="131"/>
      <c r="D798" s="123" t="s">
        <v>94</v>
      </c>
      <c r="E798" s="132" t="s">
        <v>10</v>
      </c>
      <c r="F798" s="133" t="s">
        <v>975</v>
      </c>
      <c r="H798" s="134">
        <v>7.0049999999999999</v>
      </c>
      <c r="I798" s="135"/>
      <c r="L798" s="131"/>
      <c r="M798" s="136"/>
      <c r="N798" s="137"/>
      <c r="O798" s="137"/>
      <c r="P798" s="137"/>
      <c r="Q798" s="137"/>
      <c r="R798" s="137"/>
      <c r="S798" s="137"/>
      <c r="T798" s="138"/>
      <c r="AT798" s="132" t="s">
        <v>94</v>
      </c>
      <c r="AU798" s="132" t="s">
        <v>2</v>
      </c>
      <c r="AV798" s="130" t="s">
        <v>2</v>
      </c>
      <c r="AW798" s="130" t="s">
        <v>96</v>
      </c>
      <c r="AX798" s="130" t="s">
        <v>84</v>
      </c>
      <c r="AY798" s="132" t="s">
        <v>85</v>
      </c>
    </row>
    <row r="799" spans="1:65" s="139" customFormat="1" x14ac:dyDescent="0.2">
      <c r="B799" s="140"/>
      <c r="D799" s="123" t="s">
        <v>94</v>
      </c>
      <c r="E799" s="141" t="s">
        <v>10</v>
      </c>
      <c r="F799" s="142" t="s">
        <v>100</v>
      </c>
      <c r="H799" s="143">
        <v>7.0049999999999999</v>
      </c>
      <c r="I799" s="144"/>
      <c r="L799" s="140"/>
      <c r="M799" s="145"/>
      <c r="N799" s="146"/>
      <c r="O799" s="146"/>
      <c r="P799" s="146"/>
      <c r="Q799" s="146"/>
      <c r="R799" s="146"/>
      <c r="S799" s="146"/>
      <c r="T799" s="147"/>
      <c r="AT799" s="141" t="s">
        <v>94</v>
      </c>
      <c r="AU799" s="141" t="s">
        <v>2</v>
      </c>
      <c r="AV799" s="139" t="s">
        <v>92</v>
      </c>
      <c r="AW799" s="139" t="s">
        <v>96</v>
      </c>
      <c r="AX799" s="139" t="s">
        <v>83</v>
      </c>
      <c r="AY799" s="141" t="s">
        <v>85</v>
      </c>
    </row>
    <row r="800" spans="1:65" s="14" customFormat="1" ht="21.6" customHeight="1" x14ac:dyDescent="0.2">
      <c r="A800" s="10"/>
      <c r="B800" s="106"/>
      <c r="C800" s="148" t="s">
        <v>976</v>
      </c>
      <c r="D800" s="148" t="s">
        <v>122</v>
      </c>
      <c r="E800" s="149" t="s">
        <v>977</v>
      </c>
      <c r="F800" s="150" t="s">
        <v>978</v>
      </c>
      <c r="G800" s="151" t="s">
        <v>90</v>
      </c>
      <c r="H800" s="152">
        <v>0.315</v>
      </c>
      <c r="I800" s="153"/>
      <c r="J800" s="154">
        <f>ROUND(I800*H800,2)</f>
        <v>0</v>
      </c>
      <c r="K800" s="150" t="s">
        <v>91</v>
      </c>
      <c r="L800" s="155"/>
      <c r="M800" s="156" t="s">
        <v>10</v>
      </c>
      <c r="N800" s="157" t="s">
        <v>27</v>
      </c>
      <c r="O800" s="116"/>
      <c r="P800" s="117">
        <f>O800*H800</f>
        <v>0</v>
      </c>
      <c r="Q800" s="117">
        <v>0.02</v>
      </c>
      <c r="R800" s="117">
        <f>Q800*H800</f>
        <v>6.3E-3</v>
      </c>
      <c r="S800" s="117">
        <v>0</v>
      </c>
      <c r="T800" s="118">
        <f>S800*H800</f>
        <v>0</v>
      </c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R800" s="119" t="s">
        <v>280</v>
      </c>
      <c r="AT800" s="119" t="s">
        <v>122</v>
      </c>
      <c r="AU800" s="119" t="s">
        <v>2</v>
      </c>
      <c r="AY800" s="2" t="s">
        <v>85</v>
      </c>
      <c r="BE800" s="120">
        <f>IF(N800="základní",J800,0)</f>
        <v>0</v>
      </c>
      <c r="BF800" s="120">
        <f>IF(N800="snížená",J800,0)</f>
        <v>0</v>
      </c>
      <c r="BG800" s="120">
        <f>IF(N800="zákl. přenesená",J800,0)</f>
        <v>0</v>
      </c>
      <c r="BH800" s="120">
        <f>IF(N800="sníž. přenesená",J800,0)</f>
        <v>0</v>
      </c>
      <c r="BI800" s="120">
        <f>IF(N800="nulová",J800,0)</f>
        <v>0</v>
      </c>
      <c r="BJ800" s="2" t="s">
        <v>83</v>
      </c>
      <c r="BK800" s="120">
        <f>ROUND(I800*H800,2)</f>
        <v>0</v>
      </c>
      <c r="BL800" s="2" t="s">
        <v>187</v>
      </c>
      <c r="BM800" s="119" t="s">
        <v>979</v>
      </c>
    </row>
    <row r="801" spans="1:65" s="121" customFormat="1" x14ac:dyDescent="0.2">
      <c r="B801" s="122"/>
      <c r="D801" s="123" t="s">
        <v>94</v>
      </c>
      <c r="E801" s="124" t="s">
        <v>10</v>
      </c>
      <c r="F801" s="125" t="s">
        <v>823</v>
      </c>
      <c r="H801" s="124" t="s">
        <v>10</v>
      </c>
      <c r="I801" s="126"/>
      <c r="L801" s="122"/>
      <c r="M801" s="127"/>
      <c r="N801" s="128"/>
      <c r="O801" s="128"/>
      <c r="P801" s="128"/>
      <c r="Q801" s="128"/>
      <c r="R801" s="128"/>
      <c r="S801" s="128"/>
      <c r="T801" s="129"/>
      <c r="AT801" s="124" t="s">
        <v>94</v>
      </c>
      <c r="AU801" s="124" t="s">
        <v>2</v>
      </c>
      <c r="AV801" s="121" t="s">
        <v>83</v>
      </c>
      <c r="AW801" s="121" t="s">
        <v>96</v>
      </c>
      <c r="AX801" s="121" t="s">
        <v>84</v>
      </c>
      <c r="AY801" s="124" t="s">
        <v>85</v>
      </c>
    </row>
    <row r="802" spans="1:65" s="130" customFormat="1" x14ac:dyDescent="0.2">
      <c r="B802" s="131"/>
      <c r="D802" s="123" t="s">
        <v>94</v>
      </c>
      <c r="E802" s="132" t="s">
        <v>10</v>
      </c>
      <c r="F802" s="133" t="s">
        <v>980</v>
      </c>
      <c r="H802" s="134">
        <v>0.315</v>
      </c>
      <c r="I802" s="135"/>
      <c r="L802" s="131"/>
      <c r="M802" s="136"/>
      <c r="N802" s="137"/>
      <c r="O802" s="137"/>
      <c r="P802" s="137"/>
      <c r="Q802" s="137"/>
      <c r="R802" s="137"/>
      <c r="S802" s="137"/>
      <c r="T802" s="138"/>
      <c r="AT802" s="132" t="s">
        <v>94</v>
      </c>
      <c r="AU802" s="132" t="s">
        <v>2</v>
      </c>
      <c r="AV802" s="130" t="s">
        <v>2</v>
      </c>
      <c r="AW802" s="130" t="s">
        <v>96</v>
      </c>
      <c r="AX802" s="130" t="s">
        <v>84</v>
      </c>
      <c r="AY802" s="132" t="s">
        <v>85</v>
      </c>
    </row>
    <row r="803" spans="1:65" s="139" customFormat="1" x14ac:dyDescent="0.2">
      <c r="B803" s="140"/>
      <c r="D803" s="123" t="s">
        <v>94</v>
      </c>
      <c r="E803" s="141" t="s">
        <v>10</v>
      </c>
      <c r="F803" s="142" t="s">
        <v>100</v>
      </c>
      <c r="H803" s="143">
        <v>0.315</v>
      </c>
      <c r="I803" s="144"/>
      <c r="L803" s="140"/>
      <c r="M803" s="145"/>
      <c r="N803" s="146"/>
      <c r="O803" s="146"/>
      <c r="P803" s="146"/>
      <c r="Q803" s="146"/>
      <c r="R803" s="146"/>
      <c r="S803" s="146"/>
      <c r="T803" s="147"/>
      <c r="AT803" s="141" t="s">
        <v>94</v>
      </c>
      <c r="AU803" s="141" t="s">
        <v>2</v>
      </c>
      <c r="AV803" s="139" t="s">
        <v>92</v>
      </c>
      <c r="AW803" s="139" t="s">
        <v>96</v>
      </c>
      <c r="AX803" s="139" t="s">
        <v>83</v>
      </c>
      <c r="AY803" s="141" t="s">
        <v>85</v>
      </c>
    </row>
    <row r="804" spans="1:65" s="14" customFormat="1" ht="21.6" customHeight="1" x14ac:dyDescent="0.2">
      <c r="A804" s="10"/>
      <c r="B804" s="106"/>
      <c r="C804" s="148" t="s">
        <v>981</v>
      </c>
      <c r="D804" s="148" t="s">
        <v>122</v>
      </c>
      <c r="E804" s="149" t="s">
        <v>982</v>
      </c>
      <c r="F804" s="150" t="s">
        <v>983</v>
      </c>
      <c r="G804" s="151" t="s">
        <v>90</v>
      </c>
      <c r="H804" s="152">
        <v>297.596</v>
      </c>
      <c r="I804" s="153"/>
      <c r="J804" s="154">
        <f>ROUND(I804*H804,2)</f>
        <v>0</v>
      </c>
      <c r="K804" s="150" t="s">
        <v>91</v>
      </c>
      <c r="L804" s="155"/>
      <c r="M804" s="156" t="s">
        <v>10</v>
      </c>
      <c r="N804" s="157" t="s">
        <v>27</v>
      </c>
      <c r="O804" s="116"/>
      <c r="P804" s="117">
        <f>O804*H804</f>
        <v>0</v>
      </c>
      <c r="Q804" s="117">
        <v>2.5000000000000001E-2</v>
      </c>
      <c r="R804" s="117">
        <f>Q804*H804</f>
        <v>7.4399000000000006</v>
      </c>
      <c r="S804" s="117">
        <v>0</v>
      </c>
      <c r="T804" s="118">
        <f>S804*H804</f>
        <v>0</v>
      </c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R804" s="119" t="s">
        <v>280</v>
      </c>
      <c r="AT804" s="119" t="s">
        <v>122</v>
      </c>
      <c r="AU804" s="119" t="s">
        <v>2</v>
      </c>
      <c r="AY804" s="2" t="s">
        <v>85</v>
      </c>
      <c r="BE804" s="120">
        <f>IF(N804="základní",J804,0)</f>
        <v>0</v>
      </c>
      <c r="BF804" s="120">
        <f>IF(N804="snížená",J804,0)</f>
        <v>0</v>
      </c>
      <c r="BG804" s="120">
        <f>IF(N804="zákl. přenesená",J804,0)</f>
        <v>0</v>
      </c>
      <c r="BH804" s="120">
        <f>IF(N804="sníž. přenesená",J804,0)</f>
        <v>0</v>
      </c>
      <c r="BI804" s="120">
        <f>IF(N804="nulová",J804,0)</f>
        <v>0</v>
      </c>
      <c r="BJ804" s="2" t="s">
        <v>83</v>
      </c>
      <c r="BK804" s="120">
        <f>ROUND(I804*H804,2)</f>
        <v>0</v>
      </c>
      <c r="BL804" s="2" t="s">
        <v>187</v>
      </c>
      <c r="BM804" s="119" t="s">
        <v>984</v>
      </c>
    </row>
    <row r="805" spans="1:65" s="121" customFormat="1" x14ac:dyDescent="0.2">
      <c r="B805" s="122"/>
      <c r="D805" s="123" t="s">
        <v>94</v>
      </c>
      <c r="E805" s="124" t="s">
        <v>10</v>
      </c>
      <c r="F805" s="125" t="s">
        <v>823</v>
      </c>
      <c r="H805" s="124" t="s">
        <v>10</v>
      </c>
      <c r="I805" s="126"/>
      <c r="L805" s="122"/>
      <c r="M805" s="127"/>
      <c r="N805" s="128"/>
      <c r="O805" s="128"/>
      <c r="P805" s="128"/>
      <c r="Q805" s="128"/>
      <c r="R805" s="128"/>
      <c r="S805" s="128"/>
      <c r="T805" s="129"/>
      <c r="AT805" s="124" t="s">
        <v>94</v>
      </c>
      <c r="AU805" s="124" t="s">
        <v>2</v>
      </c>
      <c r="AV805" s="121" t="s">
        <v>83</v>
      </c>
      <c r="AW805" s="121" t="s">
        <v>96</v>
      </c>
      <c r="AX805" s="121" t="s">
        <v>84</v>
      </c>
      <c r="AY805" s="124" t="s">
        <v>85</v>
      </c>
    </row>
    <row r="806" spans="1:65" s="130" customFormat="1" x14ac:dyDescent="0.2">
      <c r="B806" s="131"/>
      <c r="D806" s="123" t="s">
        <v>94</v>
      </c>
      <c r="E806" s="132" t="s">
        <v>10</v>
      </c>
      <c r="F806" s="133" t="s">
        <v>824</v>
      </c>
      <c r="H806" s="134">
        <v>6.6710000000000003</v>
      </c>
      <c r="I806" s="135"/>
      <c r="L806" s="131"/>
      <c r="M806" s="136"/>
      <c r="N806" s="137"/>
      <c r="O806" s="137"/>
      <c r="P806" s="137"/>
      <c r="Q806" s="137"/>
      <c r="R806" s="137"/>
      <c r="S806" s="137"/>
      <c r="T806" s="138"/>
      <c r="AT806" s="132" t="s">
        <v>94</v>
      </c>
      <c r="AU806" s="132" t="s">
        <v>2</v>
      </c>
      <c r="AV806" s="130" t="s">
        <v>2</v>
      </c>
      <c r="AW806" s="130" t="s">
        <v>96</v>
      </c>
      <c r="AX806" s="130" t="s">
        <v>84</v>
      </c>
      <c r="AY806" s="132" t="s">
        <v>85</v>
      </c>
    </row>
    <row r="807" spans="1:65" s="130" customFormat="1" x14ac:dyDescent="0.2">
      <c r="B807" s="131"/>
      <c r="D807" s="123" t="s">
        <v>94</v>
      </c>
      <c r="E807" s="132" t="s">
        <v>10</v>
      </c>
      <c r="F807" s="133" t="s">
        <v>825</v>
      </c>
      <c r="H807" s="134">
        <v>8.3780000000000001</v>
      </c>
      <c r="I807" s="135"/>
      <c r="L807" s="131"/>
      <c r="M807" s="136"/>
      <c r="N807" s="137"/>
      <c r="O807" s="137"/>
      <c r="P807" s="137"/>
      <c r="Q807" s="137"/>
      <c r="R807" s="137"/>
      <c r="S807" s="137"/>
      <c r="T807" s="138"/>
      <c r="AT807" s="132" t="s">
        <v>94</v>
      </c>
      <c r="AU807" s="132" t="s">
        <v>2</v>
      </c>
      <c r="AV807" s="130" t="s">
        <v>2</v>
      </c>
      <c r="AW807" s="130" t="s">
        <v>96</v>
      </c>
      <c r="AX807" s="130" t="s">
        <v>84</v>
      </c>
      <c r="AY807" s="132" t="s">
        <v>85</v>
      </c>
    </row>
    <row r="808" spans="1:65" s="158" customFormat="1" x14ac:dyDescent="0.2">
      <c r="B808" s="159"/>
      <c r="D808" s="123" t="s">
        <v>94</v>
      </c>
      <c r="E808" s="160" t="s">
        <v>10</v>
      </c>
      <c r="F808" s="161" t="s">
        <v>372</v>
      </c>
      <c r="H808" s="162">
        <v>15.048999999999999</v>
      </c>
      <c r="I808" s="163"/>
      <c r="L808" s="159"/>
      <c r="M808" s="164"/>
      <c r="N808" s="165"/>
      <c r="O808" s="165"/>
      <c r="P808" s="165"/>
      <c r="Q808" s="165"/>
      <c r="R808" s="165"/>
      <c r="S808" s="165"/>
      <c r="T808" s="166"/>
      <c r="AT808" s="160" t="s">
        <v>94</v>
      </c>
      <c r="AU808" s="160" t="s">
        <v>2</v>
      </c>
      <c r="AV808" s="158" t="s">
        <v>105</v>
      </c>
      <c r="AW808" s="158" t="s">
        <v>96</v>
      </c>
      <c r="AX808" s="158" t="s">
        <v>84</v>
      </c>
      <c r="AY808" s="160" t="s">
        <v>85</v>
      </c>
    </row>
    <row r="809" spans="1:65" s="121" customFormat="1" x14ac:dyDescent="0.2">
      <c r="B809" s="122"/>
      <c r="D809" s="123" t="s">
        <v>94</v>
      </c>
      <c r="E809" s="124" t="s">
        <v>10</v>
      </c>
      <c r="F809" s="125" t="s">
        <v>826</v>
      </c>
      <c r="H809" s="124" t="s">
        <v>10</v>
      </c>
      <c r="I809" s="126"/>
      <c r="L809" s="122"/>
      <c r="M809" s="127"/>
      <c r="N809" s="128"/>
      <c r="O809" s="128"/>
      <c r="P809" s="128"/>
      <c r="Q809" s="128"/>
      <c r="R809" s="128"/>
      <c r="S809" s="128"/>
      <c r="T809" s="129"/>
      <c r="AT809" s="124" t="s">
        <v>94</v>
      </c>
      <c r="AU809" s="124" t="s">
        <v>2</v>
      </c>
      <c r="AV809" s="121" t="s">
        <v>83</v>
      </c>
      <c r="AW809" s="121" t="s">
        <v>96</v>
      </c>
      <c r="AX809" s="121" t="s">
        <v>84</v>
      </c>
      <c r="AY809" s="124" t="s">
        <v>85</v>
      </c>
    </row>
    <row r="810" spans="1:65" s="130" customFormat="1" ht="22.5" x14ac:dyDescent="0.2">
      <c r="B810" s="131"/>
      <c r="D810" s="123" t="s">
        <v>94</v>
      </c>
      <c r="E810" s="132" t="s">
        <v>10</v>
      </c>
      <c r="F810" s="133" t="s">
        <v>985</v>
      </c>
      <c r="H810" s="134">
        <v>282.54700000000003</v>
      </c>
      <c r="I810" s="135"/>
      <c r="L810" s="131"/>
      <c r="M810" s="136"/>
      <c r="N810" s="137"/>
      <c r="O810" s="137"/>
      <c r="P810" s="137"/>
      <c r="Q810" s="137"/>
      <c r="R810" s="137"/>
      <c r="S810" s="137"/>
      <c r="T810" s="138"/>
      <c r="AT810" s="132" t="s">
        <v>94</v>
      </c>
      <c r="AU810" s="132" t="s">
        <v>2</v>
      </c>
      <c r="AV810" s="130" t="s">
        <v>2</v>
      </c>
      <c r="AW810" s="130" t="s">
        <v>96</v>
      </c>
      <c r="AX810" s="130" t="s">
        <v>84</v>
      </c>
      <c r="AY810" s="132" t="s">
        <v>85</v>
      </c>
    </row>
    <row r="811" spans="1:65" s="139" customFormat="1" x14ac:dyDescent="0.2">
      <c r="B811" s="140"/>
      <c r="D811" s="123" t="s">
        <v>94</v>
      </c>
      <c r="E811" s="141" t="s">
        <v>10</v>
      </c>
      <c r="F811" s="142" t="s">
        <v>100</v>
      </c>
      <c r="H811" s="143">
        <v>297.596</v>
      </c>
      <c r="I811" s="144"/>
      <c r="L811" s="140"/>
      <c r="M811" s="145"/>
      <c r="N811" s="146"/>
      <c r="O811" s="146"/>
      <c r="P811" s="146"/>
      <c r="Q811" s="146"/>
      <c r="R811" s="146"/>
      <c r="S811" s="146"/>
      <c r="T811" s="147"/>
      <c r="AT811" s="141" t="s">
        <v>94</v>
      </c>
      <c r="AU811" s="141" t="s">
        <v>2</v>
      </c>
      <c r="AV811" s="139" t="s">
        <v>92</v>
      </c>
      <c r="AW811" s="139" t="s">
        <v>96</v>
      </c>
      <c r="AX811" s="139" t="s">
        <v>83</v>
      </c>
      <c r="AY811" s="141" t="s">
        <v>85</v>
      </c>
    </row>
    <row r="812" spans="1:65" s="14" customFormat="1" ht="43.15" customHeight="1" x14ac:dyDescent="0.2">
      <c r="A812" s="10"/>
      <c r="B812" s="106"/>
      <c r="C812" s="107" t="s">
        <v>986</v>
      </c>
      <c r="D812" s="107" t="s">
        <v>87</v>
      </c>
      <c r="E812" s="108" t="s">
        <v>987</v>
      </c>
      <c r="F812" s="109" t="s">
        <v>988</v>
      </c>
      <c r="G812" s="110" t="s">
        <v>137</v>
      </c>
      <c r="H812" s="111">
        <v>1935.432</v>
      </c>
      <c r="I812" s="112"/>
      <c r="J812" s="113">
        <f>ROUND(I812*H812,2)</f>
        <v>0</v>
      </c>
      <c r="K812" s="109" t="s">
        <v>91</v>
      </c>
      <c r="L812" s="11"/>
      <c r="M812" s="114" t="s">
        <v>10</v>
      </c>
      <c r="N812" s="115" t="s">
        <v>27</v>
      </c>
      <c r="O812" s="116"/>
      <c r="P812" s="117">
        <f>O812*H812</f>
        <v>0</v>
      </c>
      <c r="Q812" s="117">
        <v>2.0400000000000001E-3</v>
      </c>
      <c r="R812" s="117">
        <f>Q812*H812</f>
        <v>3.9482812800000002</v>
      </c>
      <c r="S812" s="117">
        <v>0</v>
      </c>
      <c r="T812" s="118">
        <f>S812*H812</f>
        <v>0</v>
      </c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R812" s="119" t="s">
        <v>187</v>
      </c>
      <c r="AT812" s="119" t="s">
        <v>87</v>
      </c>
      <c r="AU812" s="119" t="s">
        <v>2</v>
      </c>
      <c r="AY812" s="2" t="s">
        <v>85</v>
      </c>
      <c r="BE812" s="120">
        <f>IF(N812="základní",J812,0)</f>
        <v>0</v>
      </c>
      <c r="BF812" s="120">
        <f>IF(N812="snížená",J812,0)</f>
        <v>0</v>
      </c>
      <c r="BG812" s="120">
        <f>IF(N812="zákl. přenesená",J812,0)</f>
        <v>0</v>
      </c>
      <c r="BH812" s="120">
        <f>IF(N812="sníž. přenesená",J812,0)</f>
        <v>0</v>
      </c>
      <c r="BI812" s="120">
        <f>IF(N812="nulová",J812,0)</f>
        <v>0</v>
      </c>
      <c r="BJ812" s="2" t="s">
        <v>83</v>
      </c>
      <c r="BK812" s="120">
        <f>ROUND(I812*H812,2)</f>
        <v>0</v>
      </c>
      <c r="BL812" s="2" t="s">
        <v>187</v>
      </c>
      <c r="BM812" s="119" t="s">
        <v>989</v>
      </c>
    </row>
    <row r="813" spans="1:65" s="121" customFormat="1" x14ac:dyDescent="0.2">
      <c r="B813" s="122"/>
      <c r="D813" s="123" t="s">
        <v>94</v>
      </c>
      <c r="E813" s="124" t="s">
        <v>10</v>
      </c>
      <c r="F813" s="125" t="s">
        <v>823</v>
      </c>
      <c r="H813" s="124" t="s">
        <v>10</v>
      </c>
      <c r="I813" s="126"/>
      <c r="L813" s="122"/>
      <c r="M813" s="127"/>
      <c r="N813" s="128"/>
      <c r="O813" s="128"/>
      <c r="P813" s="128"/>
      <c r="Q813" s="128"/>
      <c r="R813" s="128"/>
      <c r="S813" s="128"/>
      <c r="T813" s="129"/>
      <c r="AT813" s="124" t="s">
        <v>94</v>
      </c>
      <c r="AU813" s="124" t="s">
        <v>2</v>
      </c>
      <c r="AV813" s="121" t="s">
        <v>83</v>
      </c>
      <c r="AW813" s="121" t="s">
        <v>96</v>
      </c>
      <c r="AX813" s="121" t="s">
        <v>84</v>
      </c>
      <c r="AY813" s="124" t="s">
        <v>85</v>
      </c>
    </row>
    <row r="814" spans="1:65" s="130" customFormat="1" x14ac:dyDescent="0.2">
      <c r="B814" s="131"/>
      <c r="D814" s="123" t="s">
        <v>94</v>
      </c>
      <c r="E814" s="132" t="s">
        <v>10</v>
      </c>
      <c r="F814" s="133" t="s">
        <v>990</v>
      </c>
      <c r="H814" s="134">
        <v>13.342000000000001</v>
      </c>
      <c r="I814" s="135"/>
      <c r="L814" s="131"/>
      <c r="M814" s="136"/>
      <c r="N814" s="137"/>
      <c r="O814" s="137"/>
      <c r="P814" s="137"/>
      <c r="Q814" s="137"/>
      <c r="R814" s="137"/>
      <c r="S814" s="137"/>
      <c r="T814" s="138"/>
      <c r="AT814" s="132" t="s">
        <v>94</v>
      </c>
      <c r="AU814" s="132" t="s">
        <v>2</v>
      </c>
      <c r="AV814" s="130" t="s">
        <v>2</v>
      </c>
      <c r="AW814" s="130" t="s">
        <v>96</v>
      </c>
      <c r="AX814" s="130" t="s">
        <v>84</v>
      </c>
      <c r="AY814" s="132" t="s">
        <v>85</v>
      </c>
    </row>
    <row r="815" spans="1:65" s="121" customFormat="1" x14ac:dyDescent="0.2">
      <c r="B815" s="122"/>
      <c r="D815" s="123" t="s">
        <v>94</v>
      </c>
      <c r="E815" s="124" t="s">
        <v>10</v>
      </c>
      <c r="F815" s="125" t="s">
        <v>826</v>
      </c>
      <c r="H815" s="124" t="s">
        <v>10</v>
      </c>
      <c r="I815" s="126"/>
      <c r="L815" s="122"/>
      <c r="M815" s="127"/>
      <c r="N815" s="128"/>
      <c r="O815" s="128"/>
      <c r="P815" s="128"/>
      <c r="Q815" s="128"/>
      <c r="R815" s="128"/>
      <c r="S815" s="128"/>
      <c r="T815" s="129"/>
      <c r="AT815" s="124" t="s">
        <v>94</v>
      </c>
      <c r="AU815" s="124" t="s">
        <v>2</v>
      </c>
      <c r="AV815" s="121" t="s">
        <v>83</v>
      </c>
      <c r="AW815" s="121" t="s">
        <v>96</v>
      </c>
      <c r="AX815" s="121" t="s">
        <v>84</v>
      </c>
      <c r="AY815" s="124" t="s">
        <v>85</v>
      </c>
    </row>
    <row r="816" spans="1:65" s="130" customFormat="1" x14ac:dyDescent="0.2">
      <c r="B816" s="131"/>
      <c r="D816" s="123" t="s">
        <v>94</v>
      </c>
      <c r="E816" s="132" t="s">
        <v>10</v>
      </c>
      <c r="F816" s="133" t="s">
        <v>827</v>
      </c>
      <c r="H816" s="134">
        <v>1922.09</v>
      </c>
      <c r="I816" s="135"/>
      <c r="L816" s="131"/>
      <c r="M816" s="136"/>
      <c r="N816" s="137"/>
      <c r="O816" s="137"/>
      <c r="P816" s="137"/>
      <c r="Q816" s="137"/>
      <c r="R816" s="137"/>
      <c r="S816" s="137"/>
      <c r="T816" s="138"/>
      <c r="AT816" s="132" t="s">
        <v>94</v>
      </c>
      <c r="AU816" s="132" t="s">
        <v>2</v>
      </c>
      <c r="AV816" s="130" t="s">
        <v>2</v>
      </c>
      <c r="AW816" s="130" t="s">
        <v>96</v>
      </c>
      <c r="AX816" s="130" t="s">
        <v>84</v>
      </c>
      <c r="AY816" s="132" t="s">
        <v>85</v>
      </c>
    </row>
    <row r="817" spans="1:65" s="139" customFormat="1" x14ac:dyDescent="0.2">
      <c r="B817" s="140"/>
      <c r="D817" s="123" t="s">
        <v>94</v>
      </c>
      <c r="E817" s="141" t="s">
        <v>10</v>
      </c>
      <c r="F817" s="142" t="s">
        <v>100</v>
      </c>
      <c r="H817" s="143">
        <v>1935.432</v>
      </c>
      <c r="I817" s="144"/>
      <c r="L817" s="140"/>
      <c r="M817" s="145"/>
      <c r="N817" s="146"/>
      <c r="O817" s="146"/>
      <c r="P817" s="146"/>
      <c r="Q817" s="146"/>
      <c r="R817" s="146"/>
      <c r="S817" s="146"/>
      <c r="T817" s="147"/>
      <c r="AT817" s="141" t="s">
        <v>94</v>
      </c>
      <c r="AU817" s="141" t="s">
        <v>2</v>
      </c>
      <c r="AV817" s="139" t="s">
        <v>92</v>
      </c>
      <c r="AW817" s="139" t="s">
        <v>96</v>
      </c>
      <c r="AX817" s="139" t="s">
        <v>83</v>
      </c>
      <c r="AY817" s="141" t="s">
        <v>85</v>
      </c>
    </row>
    <row r="818" spans="1:65" s="14" customFormat="1" ht="43.15" customHeight="1" x14ac:dyDescent="0.2">
      <c r="A818" s="10"/>
      <c r="B818" s="106"/>
      <c r="C818" s="107" t="s">
        <v>991</v>
      </c>
      <c r="D818" s="107" t="s">
        <v>87</v>
      </c>
      <c r="E818" s="108" t="s">
        <v>992</v>
      </c>
      <c r="F818" s="109" t="s">
        <v>993</v>
      </c>
      <c r="G818" s="110" t="s">
        <v>113</v>
      </c>
      <c r="H818" s="111">
        <v>12.343</v>
      </c>
      <c r="I818" s="112"/>
      <c r="J818" s="113">
        <f>ROUND(I818*H818,2)</f>
        <v>0</v>
      </c>
      <c r="K818" s="109" t="s">
        <v>91</v>
      </c>
      <c r="L818" s="11"/>
      <c r="M818" s="114" t="s">
        <v>10</v>
      </c>
      <c r="N818" s="115" t="s">
        <v>27</v>
      </c>
      <c r="O818" s="116"/>
      <c r="P818" s="117">
        <f>O818*H818</f>
        <v>0</v>
      </c>
      <c r="Q818" s="117">
        <v>0</v>
      </c>
      <c r="R818" s="117">
        <f>Q818*H818</f>
        <v>0</v>
      </c>
      <c r="S818" s="117">
        <v>0</v>
      </c>
      <c r="T818" s="118">
        <f>S818*H818</f>
        <v>0</v>
      </c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R818" s="119" t="s">
        <v>187</v>
      </c>
      <c r="AT818" s="119" t="s">
        <v>87</v>
      </c>
      <c r="AU818" s="119" t="s">
        <v>2</v>
      </c>
      <c r="AY818" s="2" t="s">
        <v>85</v>
      </c>
      <c r="BE818" s="120">
        <f>IF(N818="základní",J818,0)</f>
        <v>0</v>
      </c>
      <c r="BF818" s="120">
        <f>IF(N818="snížená",J818,0)</f>
        <v>0</v>
      </c>
      <c r="BG818" s="120">
        <f>IF(N818="zákl. přenesená",J818,0)</f>
        <v>0</v>
      </c>
      <c r="BH818" s="120">
        <f>IF(N818="sníž. přenesená",J818,0)</f>
        <v>0</v>
      </c>
      <c r="BI818" s="120">
        <f>IF(N818="nulová",J818,0)</f>
        <v>0</v>
      </c>
      <c r="BJ818" s="2" t="s">
        <v>83</v>
      </c>
      <c r="BK818" s="120">
        <f>ROUND(I818*H818,2)</f>
        <v>0</v>
      </c>
      <c r="BL818" s="2" t="s">
        <v>187</v>
      </c>
      <c r="BM818" s="119" t="s">
        <v>994</v>
      </c>
    </row>
    <row r="819" spans="1:65" s="92" customFormat="1" ht="22.9" customHeight="1" x14ac:dyDescent="0.2">
      <c r="B819" s="93"/>
      <c r="D819" s="94" t="s">
        <v>81</v>
      </c>
      <c r="E819" s="104" t="s">
        <v>995</v>
      </c>
      <c r="F819" s="104" t="s">
        <v>996</v>
      </c>
      <c r="I819" s="96"/>
      <c r="J819" s="105">
        <f>BK819</f>
        <v>0</v>
      </c>
      <c r="L819" s="93"/>
      <c r="M819" s="98"/>
      <c r="N819" s="99"/>
      <c r="O819" s="99"/>
      <c r="P819" s="100">
        <f>SUM(P820:P825)</f>
        <v>0</v>
      </c>
      <c r="Q819" s="99"/>
      <c r="R819" s="100">
        <f>SUM(R820:R825)</f>
        <v>1.027547</v>
      </c>
      <c r="S819" s="99"/>
      <c r="T819" s="101">
        <f>SUM(T820:T825)</f>
        <v>0</v>
      </c>
      <c r="AR819" s="94" t="s">
        <v>2</v>
      </c>
      <c r="AT819" s="102" t="s">
        <v>81</v>
      </c>
      <c r="AU819" s="102" t="s">
        <v>83</v>
      </c>
      <c r="AY819" s="94" t="s">
        <v>85</v>
      </c>
      <c r="BK819" s="103">
        <f>SUM(BK820:BK825)</f>
        <v>0</v>
      </c>
    </row>
    <row r="820" spans="1:65" s="14" customFormat="1" ht="32.450000000000003" customHeight="1" x14ac:dyDescent="0.2">
      <c r="A820" s="10"/>
      <c r="B820" s="106"/>
      <c r="C820" s="107" t="s">
        <v>997</v>
      </c>
      <c r="D820" s="107" t="s">
        <v>87</v>
      </c>
      <c r="E820" s="108" t="s">
        <v>998</v>
      </c>
      <c r="F820" s="109" t="s">
        <v>999</v>
      </c>
      <c r="G820" s="110" t="s">
        <v>184</v>
      </c>
      <c r="H820" s="111">
        <v>292.60000000000002</v>
      </c>
      <c r="I820" s="112"/>
      <c r="J820" s="113">
        <f>ROUND(I820*H820,2)</f>
        <v>0</v>
      </c>
      <c r="K820" s="109" t="s">
        <v>91</v>
      </c>
      <c r="L820" s="11"/>
      <c r="M820" s="114" t="s">
        <v>10</v>
      </c>
      <c r="N820" s="115" t="s">
        <v>27</v>
      </c>
      <c r="O820" s="116"/>
      <c r="P820" s="117">
        <f>O820*H820</f>
        <v>0</v>
      </c>
      <c r="Q820" s="117">
        <v>3.47E-3</v>
      </c>
      <c r="R820" s="117">
        <f>Q820*H820</f>
        <v>1.0153220000000001</v>
      </c>
      <c r="S820" s="117">
        <v>0</v>
      </c>
      <c r="T820" s="118">
        <f>S820*H820</f>
        <v>0</v>
      </c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R820" s="119" t="s">
        <v>187</v>
      </c>
      <c r="AT820" s="119" t="s">
        <v>87</v>
      </c>
      <c r="AU820" s="119" t="s">
        <v>2</v>
      </c>
      <c r="AY820" s="2" t="s">
        <v>85</v>
      </c>
      <c r="BE820" s="120">
        <f>IF(N820="základní",J820,0)</f>
        <v>0</v>
      </c>
      <c r="BF820" s="120">
        <f>IF(N820="snížená",J820,0)</f>
        <v>0</v>
      </c>
      <c r="BG820" s="120">
        <f>IF(N820="zákl. přenesená",J820,0)</f>
        <v>0</v>
      </c>
      <c r="BH820" s="120">
        <f>IF(N820="sníž. přenesená",J820,0)</f>
        <v>0</v>
      </c>
      <c r="BI820" s="120">
        <f>IF(N820="nulová",J820,0)</f>
        <v>0</v>
      </c>
      <c r="BJ820" s="2" t="s">
        <v>83</v>
      </c>
      <c r="BK820" s="120">
        <f>ROUND(I820*H820,2)</f>
        <v>0</v>
      </c>
      <c r="BL820" s="2" t="s">
        <v>187</v>
      </c>
      <c r="BM820" s="119" t="s">
        <v>1000</v>
      </c>
    </row>
    <row r="821" spans="1:65" s="130" customFormat="1" x14ac:dyDescent="0.2">
      <c r="B821" s="131"/>
      <c r="D821" s="123" t="s">
        <v>94</v>
      </c>
      <c r="E821" s="132" t="s">
        <v>10</v>
      </c>
      <c r="F821" s="133" t="s">
        <v>1001</v>
      </c>
      <c r="H821" s="134">
        <v>292.60000000000002</v>
      </c>
      <c r="I821" s="135"/>
      <c r="L821" s="131"/>
      <c r="M821" s="136"/>
      <c r="N821" s="137"/>
      <c r="O821" s="137"/>
      <c r="P821" s="137"/>
      <c r="Q821" s="137"/>
      <c r="R821" s="137"/>
      <c r="S821" s="137"/>
      <c r="T821" s="138"/>
      <c r="AT821" s="132" t="s">
        <v>94</v>
      </c>
      <c r="AU821" s="132" t="s">
        <v>2</v>
      </c>
      <c r="AV821" s="130" t="s">
        <v>2</v>
      </c>
      <c r="AW821" s="130" t="s">
        <v>96</v>
      </c>
      <c r="AX821" s="130" t="s">
        <v>84</v>
      </c>
      <c r="AY821" s="132" t="s">
        <v>85</v>
      </c>
    </row>
    <row r="822" spans="1:65" s="139" customFormat="1" x14ac:dyDescent="0.2">
      <c r="B822" s="140"/>
      <c r="D822" s="123" t="s">
        <v>94</v>
      </c>
      <c r="E822" s="141" t="s">
        <v>10</v>
      </c>
      <c r="F822" s="142" t="s">
        <v>100</v>
      </c>
      <c r="H822" s="143">
        <v>292.60000000000002</v>
      </c>
      <c r="I822" s="144"/>
      <c r="L822" s="140"/>
      <c r="M822" s="145"/>
      <c r="N822" s="146"/>
      <c r="O822" s="146"/>
      <c r="P822" s="146"/>
      <c r="Q822" s="146"/>
      <c r="R822" s="146"/>
      <c r="S822" s="146"/>
      <c r="T822" s="147"/>
      <c r="AT822" s="141" t="s">
        <v>94</v>
      </c>
      <c r="AU822" s="141" t="s">
        <v>2</v>
      </c>
      <c r="AV822" s="139" t="s">
        <v>92</v>
      </c>
      <c r="AW822" s="139" t="s">
        <v>96</v>
      </c>
      <c r="AX822" s="139" t="s">
        <v>83</v>
      </c>
      <c r="AY822" s="141" t="s">
        <v>85</v>
      </c>
    </row>
    <row r="823" spans="1:65" s="14" customFormat="1" ht="32.450000000000003" customHeight="1" x14ac:dyDescent="0.2">
      <c r="A823" s="10"/>
      <c r="B823" s="106"/>
      <c r="C823" s="107" t="s">
        <v>1002</v>
      </c>
      <c r="D823" s="107" t="s">
        <v>87</v>
      </c>
      <c r="E823" s="108" t="s">
        <v>1003</v>
      </c>
      <c r="F823" s="109" t="s">
        <v>1004</v>
      </c>
      <c r="G823" s="110" t="s">
        <v>184</v>
      </c>
      <c r="H823" s="111">
        <v>7.5</v>
      </c>
      <c r="I823" s="112"/>
      <c r="J823" s="113">
        <f>ROUND(I823*H823,2)</f>
        <v>0</v>
      </c>
      <c r="K823" s="109" t="s">
        <v>91</v>
      </c>
      <c r="L823" s="11"/>
      <c r="M823" s="114" t="s">
        <v>10</v>
      </c>
      <c r="N823" s="115" t="s">
        <v>27</v>
      </c>
      <c r="O823" s="116"/>
      <c r="P823" s="117">
        <f>O823*H823</f>
        <v>0</v>
      </c>
      <c r="Q823" s="117">
        <v>1.6299999999999999E-3</v>
      </c>
      <c r="R823" s="117">
        <f>Q823*H823</f>
        <v>1.2225E-2</v>
      </c>
      <c r="S823" s="117">
        <v>0</v>
      </c>
      <c r="T823" s="118">
        <f>S823*H823</f>
        <v>0</v>
      </c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R823" s="119" t="s">
        <v>187</v>
      </c>
      <c r="AT823" s="119" t="s">
        <v>87</v>
      </c>
      <c r="AU823" s="119" t="s">
        <v>2</v>
      </c>
      <c r="AY823" s="2" t="s">
        <v>85</v>
      </c>
      <c r="BE823" s="120">
        <f>IF(N823="základní",J823,0)</f>
        <v>0</v>
      </c>
      <c r="BF823" s="120">
        <f>IF(N823="snížená",J823,0)</f>
        <v>0</v>
      </c>
      <c r="BG823" s="120">
        <f>IF(N823="zákl. přenesená",J823,0)</f>
        <v>0</v>
      </c>
      <c r="BH823" s="120">
        <f>IF(N823="sníž. přenesená",J823,0)</f>
        <v>0</v>
      </c>
      <c r="BI823" s="120">
        <f>IF(N823="nulová",J823,0)</f>
        <v>0</v>
      </c>
      <c r="BJ823" s="2" t="s">
        <v>83</v>
      </c>
      <c r="BK823" s="120">
        <f>ROUND(I823*H823,2)</f>
        <v>0</v>
      </c>
      <c r="BL823" s="2" t="s">
        <v>187</v>
      </c>
      <c r="BM823" s="119" t="s">
        <v>1005</v>
      </c>
    </row>
    <row r="824" spans="1:65" s="130" customFormat="1" x14ac:dyDescent="0.2">
      <c r="B824" s="131"/>
      <c r="D824" s="123" t="s">
        <v>94</v>
      </c>
      <c r="E824" s="132" t="s">
        <v>10</v>
      </c>
      <c r="F824" s="133" t="s">
        <v>1006</v>
      </c>
      <c r="H824" s="134">
        <v>7.5</v>
      </c>
      <c r="I824" s="135"/>
      <c r="L824" s="131"/>
      <c r="M824" s="136"/>
      <c r="N824" s="137"/>
      <c r="O824" s="137"/>
      <c r="P824" s="137"/>
      <c r="Q824" s="137"/>
      <c r="R824" s="137"/>
      <c r="S824" s="137"/>
      <c r="T824" s="138"/>
      <c r="AT824" s="132" t="s">
        <v>94</v>
      </c>
      <c r="AU824" s="132" t="s">
        <v>2</v>
      </c>
      <c r="AV824" s="130" t="s">
        <v>2</v>
      </c>
      <c r="AW824" s="130" t="s">
        <v>96</v>
      </c>
      <c r="AX824" s="130" t="s">
        <v>83</v>
      </c>
      <c r="AY824" s="132" t="s">
        <v>85</v>
      </c>
    </row>
    <row r="825" spans="1:65" s="14" customFormat="1" ht="43.15" customHeight="1" x14ac:dyDescent="0.2">
      <c r="A825" s="10"/>
      <c r="B825" s="106"/>
      <c r="C825" s="107" t="s">
        <v>1007</v>
      </c>
      <c r="D825" s="107" t="s">
        <v>87</v>
      </c>
      <c r="E825" s="108" t="s">
        <v>1008</v>
      </c>
      <c r="F825" s="109" t="s">
        <v>1009</v>
      </c>
      <c r="G825" s="110" t="s">
        <v>113</v>
      </c>
      <c r="H825" s="111">
        <v>1.028</v>
      </c>
      <c r="I825" s="112"/>
      <c r="J825" s="113">
        <f>ROUND(I825*H825,2)</f>
        <v>0</v>
      </c>
      <c r="K825" s="109" t="s">
        <v>91</v>
      </c>
      <c r="L825" s="11"/>
      <c r="M825" s="114" t="s">
        <v>10</v>
      </c>
      <c r="N825" s="115" t="s">
        <v>27</v>
      </c>
      <c r="O825" s="116"/>
      <c r="P825" s="117">
        <f>O825*H825</f>
        <v>0</v>
      </c>
      <c r="Q825" s="117">
        <v>0</v>
      </c>
      <c r="R825" s="117">
        <f>Q825*H825</f>
        <v>0</v>
      </c>
      <c r="S825" s="117">
        <v>0</v>
      </c>
      <c r="T825" s="118">
        <f>S825*H825</f>
        <v>0</v>
      </c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R825" s="119" t="s">
        <v>187</v>
      </c>
      <c r="AT825" s="119" t="s">
        <v>87</v>
      </c>
      <c r="AU825" s="119" t="s">
        <v>2</v>
      </c>
      <c r="AY825" s="2" t="s">
        <v>85</v>
      </c>
      <c r="BE825" s="120">
        <f>IF(N825="základní",J825,0)</f>
        <v>0</v>
      </c>
      <c r="BF825" s="120">
        <f>IF(N825="snížená",J825,0)</f>
        <v>0</v>
      </c>
      <c r="BG825" s="120">
        <f>IF(N825="zákl. přenesená",J825,0)</f>
        <v>0</v>
      </c>
      <c r="BH825" s="120">
        <f>IF(N825="sníž. přenesená",J825,0)</f>
        <v>0</v>
      </c>
      <c r="BI825" s="120">
        <f>IF(N825="nulová",J825,0)</f>
        <v>0</v>
      </c>
      <c r="BJ825" s="2" t="s">
        <v>83</v>
      </c>
      <c r="BK825" s="120">
        <f>ROUND(I825*H825,2)</f>
        <v>0</v>
      </c>
      <c r="BL825" s="2" t="s">
        <v>187</v>
      </c>
      <c r="BM825" s="119" t="s">
        <v>1010</v>
      </c>
    </row>
    <row r="826" spans="1:65" s="92" customFormat="1" ht="22.9" customHeight="1" x14ac:dyDescent="0.2">
      <c r="B826" s="93"/>
      <c r="D826" s="94" t="s">
        <v>81</v>
      </c>
      <c r="E826" s="104" t="s">
        <v>1011</v>
      </c>
      <c r="F826" s="104" t="s">
        <v>1012</v>
      </c>
      <c r="I826" s="96"/>
      <c r="J826" s="105">
        <f>BK826</f>
        <v>0</v>
      </c>
      <c r="L826" s="93"/>
      <c r="M826" s="98"/>
      <c r="N826" s="99"/>
      <c r="O826" s="99"/>
      <c r="P826" s="100">
        <f>SUM(P827:P856)</f>
        <v>0</v>
      </c>
      <c r="Q826" s="99"/>
      <c r="R826" s="100">
        <f>SUM(R827:R856)</f>
        <v>19.393200000000007</v>
      </c>
      <c r="S826" s="99"/>
      <c r="T826" s="101">
        <f>SUM(T827:T856)</f>
        <v>0</v>
      </c>
      <c r="AR826" s="94" t="s">
        <v>2</v>
      </c>
      <c r="AT826" s="102" t="s">
        <v>81</v>
      </c>
      <c r="AU826" s="102" t="s">
        <v>83</v>
      </c>
      <c r="AY826" s="94" t="s">
        <v>85</v>
      </c>
      <c r="BK826" s="103">
        <f>SUM(BK827:BK856)</f>
        <v>0</v>
      </c>
    </row>
    <row r="827" spans="1:65" s="14" customFormat="1" ht="32.450000000000003" customHeight="1" x14ac:dyDescent="0.2">
      <c r="A827" s="10"/>
      <c r="B827" s="106"/>
      <c r="C827" s="107" t="s">
        <v>1013</v>
      </c>
      <c r="D827" s="107" t="s">
        <v>87</v>
      </c>
      <c r="E827" s="108" t="s">
        <v>1014</v>
      </c>
      <c r="F827" s="109" t="s">
        <v>1015</v>
      </c>
      <c r="G827" s="110" t="s">
        <v>137</v>
      </c>
      <c r="H827" s="111">
        <v>251.18</v>
      </c>
      <c r="I827" s="112"/>
      <c r="J827" s="113">
        <f t="shared" ref="J827:J841" si="20">ROUND(I827*H827,2)</f>
        <v>0</v>
      </c>
      <c r="K827" s="109" t="s">
        <v>10</v>
      </c>
      <c r="L827" s="11"/>
      <c r="M827" s="114" t="s">
        <v>10</v>
      </c>
      <c r="N827" s="115" t="s">
        <v>27</v>
      </c>
      <c r="O827" s="116"/>
      <c r="P827" s="117">
        <f t="shared" ref="P827:P841" si="21">O827*H827</f>
        <v>0</v>
      </c>
      <c r="Q827" s="117">
        <v>0.02</v>
      </c>
      <c r="R827" s="117">
        <f t="shared" ref="R827:R841" si="22">Q827*H827</f>
        <v>5.0236000000000001</v>
      </c>
      <c r="S827" s="117">
        <v>0</v>
      </c>
      <c r="T827" s="118">
        <f t="shared" ref="T827:T841" si="23">S827*H827</f>
        <v>0</v>
      </c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R827" s="119" t="s">
        <v>187</v>
      </c>
      <c r="AT827" s="119" t="s">
        <v>87</v>
      </c>
      <c r="AU827" s="119" t="s">
        <v>2</v>
      </c>
      <c r="AY827" s="2" t="s">
        <v>85</v>
      </c>
      <c r="BE827" s="120">
        <f t="shared" ref="BE827:BE841" si="24">IF(N827="základní",J827,0)</f>
        <v>0</v>
      </c>
      <c r="BF827" s="120">
        <f t="shared" ref="BF827:BF841" si="25">IF(N827="snížená",J827,0)</f>
        <v>0</v>
      </c>
      <c r="BG827" s="120">
        <f t="shared" ref="BG827:BG841" si="26">IF(N827="zákl. přenesená",J827,0)</f>
        <v>0</v>
      </c>
      <c r="BH827" s="120">
        <f t="shared" ref="BH827:BH841" si="27">IF(N827="sníž. přenesená",J827,0)</f>
        <v>0</v>
      </c>
      <c r="BI827" s="120">
        <f t="shared" ref="BI827:BI841" si="28">IF(N827="nulová",J827,0)</f>
        <v>0</v>
      </c>
      <c r="BJ827" s="2" t="s">
        <v>83</v>
      </c>
      <c r="BK827" s="120">
        <f t="shared" ref="BK827:BK841" si="29">ROUND(I827*H827,2)</f>
        <v>0</v>
      </c>
      <c r="BL827" s="2" t="s">
        <v>187</v>
      </c>
      <c r="BM827" s="119" t="s">
        <v>1016</v>
      </c>
    </row>
    <row r="828" spans="1:65" s="14" customFormat="1" ht="32.450000000000003" customHeight="1" x14ac:dyDescent="0.2">
      <c r="A828" s="10"/>
      <c r="B828" s="106"/>
      <c r="C828" s="107" t="s">
        <v>1017</v>
      </c>
      <c r="D828" s="107" t="s">
        <v>87</v>
      </c>
      <c r="E828" s="108" t="s">
        <v>1018</v>
      </c>
      <c r="F828" s="109" t="s">
        <v>1019</v>
      </c>
      <c r="G828" s="110" t="s">
        <v>1020</v>
      </c>
      <c r="H828" s="111">
        <v>1999.4</v>
      </c>
      <c r="I828" s="112"/>
      <c r="J828" s="113">
        <f t="shared" si="20"/>
        <v>0</v>
      </c>
      <c r="K828" s="109" t="s">
        <v>10</v>
      </c>
      <c r="L828" s="11"/>
      <c r="M828" s="114" t="s">
        <v>10</v>
      </c>
      <c r="N828" s="115" t="s">
        <v>27</v>
      </c>
      <c r="O828" s="116"/>
      <c r="P828" s="117">
        <f t="shared" si="21"/>
        <v>0</v>
      </c>
      <c r="Q828" s="117">
        <v>1E-3</v>
      </c>
      <c r="R828" s="117">
        <f t="shared" si="22"/>
        <v>1.9994000000000001</v>
      </c>
      <c r="S828" s="117">
        <v>0</v>
      </c>
      <c r="T828" s="118">
        <f t="shared" si="23"/>
        <v>0</v>
      </c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R828" s="119" t="s">
        <v>187</v>
      </c>
      <c r="AT828" s="119" t="s">
        <v>87</v>
      </c>
      <c r="AU828" s="119" t="s">
        <v>2</v>
      </c>
      <c r="AY828" s="2" t="s">
        <v>85</v>
      </c>
      <c r="BE828" s="120">
        <f t="shared" si="24"/>
        <v>0</v>
      </c>
      <c r="BF828" s="120">
        <f t="shared" si="25"/>
        <v>0</v>
      </c>
      <c r="BG828" s="120">
        <f t="shared" si="26"/>
        <v>0</v>
      </c>
      <c r="BH828" s="120">
        <f t="shared" si="27"/>
        <v>0</v>
      </c>
      <c r="BI828" s="120">
        <f t="shared" si="28"/>
        <v>0</v>
      </c>
      <c r="BJ828" s="2" t="s">
        <v>83</v>
      </c>
      <c r="BK828" s="120">
        <f t="shared" si="29"/>
        <v>0</v>
      </c>
      <c r="BL828" s="2" t="s">
        <v>187</v>
      </c>
      <c r="BM828" s="119" t="s">
        <v>1021</v>
      </c>
    </row>
    <row r="829" spans="1:65" s="14" customFormat="1" ht="32.450000000000003" customHeight="1" x14ac:dyDescent="0.2">
      <c r="A829" s="10"/>
      <c r="B829" s="106"/>
      <c r="C829" s="107" t="s">
        <v>1022</v>
      </c>
      <c r="D829" s="107" t="s">
        <v>87</v>
      </c>
      <c r="E829" s="108" t="s">
        <v>1023</v>
      </c>
      <c r="F829" s="109" t="s">
        <v>1024</v>
      </c>
      <c r="G829" s="110" t="s">
        <v>137</v>
      </c>
      <c r="H829" s="111">
        <v>278.52</v>
      </c>
      <c r="I829" s="112"/>
      <c r="J829" s="113">
        <f t="shared" si="20"/>
        <v>0</v>
      </c>
      <c r="K829" s="109" t="s">
        <v>10</v>
      </c>
      <c r="L829" s="11"/>
      <c r="M829" s="114" t="s">
        <v>10</v>
      </c>
      <c r="N829" s="115" t="s">
        <v>27</v>
      </c>
      <c r="O829" s="116"/>
      <c r="P829" s="117">
        <f t="shared" si="21"/>
        <v>0</v>
      </c>
      <c r="Q829" s="117">
        <v>0.02</v>
      </c>
      <c r="R829" s="117">
        <f t="shared" si="22"/>
        <v>5.5703999999999994</v>
      </c>
      <c r="S829" s="117">
        <v>0</v>
      </c>
      <c r="T829" s="118">
        <f t="shared" si="23"/>
        <v>0</v>
      </c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R829" s="119" t="s">
        <v>187</v>
      </c>
      <c r="AT829" s="119" t="s">
        <v>87</v>
      </c>
      <c r="AU829" s="119" t="s">
        <v>2</v>
      </c>
      <c r="AY829" s="2" t="s">
        <v>85</v>
      </c>
      <c r="BE829" s="120">
        <f t="shared" si="24"/>
        <v>0</v>
      </c>
      <c r="BF829" s="120">
        <f t="shared" si="25"/>
        <v>0</v>
      </c>
      <c r="BG829" s="120">
        <f t="shared" si="26"/>
        <v>0</v>
      </c>
      <c r="BH829" s="120">
        <f t="shared" si="27"/>
        <v>0</v>
      </c>
      <c r="BI829" s="120">
        <f t="shared" si="28"/>
        <v>0</v>
      </c>
      <c r="BJ829" s="2" t="s">
        <v>83</v>
      </c>
      <c r="BK829" s="120">
        <f t="shared" si="29"/>
        <v>0</v>
      </c>
      <c r="BL829" s="2" t="s">
        <v>187</v>
      </c>
      <c r="BM829" s="119" t="s">
        <v>1025</v>
      </c>
    </row>
    <row r="830" spans="1:65" s="14" customFormat="1" ht="32.450000000000003" customHeight="1" x14ac:dyDescent="0.2">
      <c r="A830" s="10"/>
      <c r="B830" s="106"/>
      <c r="C830" s="107" t="s">
        <v>1026</v>
      </c>
      <c r="D830" s="107" t="s">
        <v>87</v>
      </c>
      <c r="E830" s="108" t="s">
        <v>1027</v>
      </c>
      <c r="F830" s="109" t="s">
        <v>1028</v>
      </c>
      <c r="G830" s="110" t="s">
        <v>1020</v>
      </c>
      <c r="H830" s="111">
        <v>2216.3000000000002</v>
      </c>
      <c r="I830" s="112"/>
      <c r="J830" s="113">
        <f t="shared" si="20"/>
        <v>0</v>
      </c>
      <c r="K830" s="109" t="s">
        <v>10</v>
      </c>
      <c r="L830" s="11"/>
      <c r="M830" s="114" t="s">
        <v>10</v>
      </c>
      <c r="N830" s="115" t="s">
        <v>27</v>
      </c>
      <c r="O830" s="116"/>
      <c r="P830" s="117">
        <f t="shared" si="21"/>
        <v>0</v>
      </c>
      <c r="Q830" s="117">
        <v>1E-3</v>
      </c>
      <c r="R830" s="117">
        <f t="shared" si="22"/>
        <v>2.2163000000000004</v>
      </c>
      <c r="S830" s="117">
        <v>0</v>
      </c>
      <c r="T830" s="118">
        <f t="shared" si="23"/>
        <v>0</v>
      </c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R830" s="119" t="s">
        <v>187</v>
      </c>
      <c r="AT830" s="119" t="s">
        <v>87</v>
      </c>
      <c r="AU830" s="119" t="s">
        <v>2</v>
      </c>
      <c r="AY830" s="2" t="s">
        <v>85</v>
      </c>
      <c r="BE830" s="120">
        <f t="shared" si="24"/>
        <v>0</v>
      </c>
      <c r="BF830" s="120">
        <f t="shared" si="25"/>
        <v>0</v>
      </c>
      <c r="BG830" s="120">
        <f t="shared" si="26"/>
        <v>0</v>
      </c>
      <c r="BH830" s="120">
        <f t="shared" si="27"/>
        <v>0</v>
      </c>
      <c r="BI830" s="120">
        <f t="shared" si="28"/>
        <v>0</v>
      </c>
      <c r="BJ830" s="2" t="s">
        <v>83</v>
      </c>
      <c r="BK830" s="120">
        <f t="shared" si="29"/>
        <v>0</v>
      </c>
      <c r="BL830" s="2" t="s">
        <v>187</v>
      </c>
      <c r="BM830" s="119" t="s">
        <v>1029</v>
      </c>
    </row>
    <row r="831" spans="1:65" s="14" customFormat="1" ht="32.450000000000003" customHeight="1" x14ac:dyDescent="0.2">
      <c r="A831" s="10"/>
      <c r="B831" s="106"/>
      <c r="C831" s="107" t="s">
        <v>1030</v>
      </c>
      <c r="D831" s="107" t="s">
        <v>87</v>
      </c>
      <c r="E831" s="108" t="s">
        <v>1031</v>
      </c>
      <c r="F831" s="109" t="s">
        <v>1032</v>
      </c>
      <c r="G831" s="110" t="s">
        <v>144</v>
      </c>
      <c r="H831" s="111">
        <v>1</v>
      </c>
      <c r="I831" s="112"/>
      <c r="J831" s="113">
        <f t="shared" si="20"/>
        <v>0</v>
      </c>
      <c r="K831" s="109" t="s">
        <v>10</v>
      </c>
      <c r="L831" s="11"/>
      <c r="M831" s="114" t="s">
        <v>10</v>
      </c>
      <c r="N831" s="115" t="s">
        <v>27</v>
      </c>
      <c r="O831" s="116"/>
      <c r="P831" s="117">
        <f t="shared" si="21"/>
        <v>0</v>
      </c>
      <c r="Q831" s="117">
        <v>1.4999999999999999E-2</v>
      </c>
      <c r="R831" s="117">
        <f t="shared" si="22"/>
        <v>1.4999999999999999E-2</v>
      </c>
      <c r="S831" s="117">
        <v>0</v>
      </c>
      <c r="T831" s="118">
        <f t="shared" si="23"/>
        <v>0</v>
      </c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R831" s="119" t="s">
        <v>187</v>
      </c>
      <c r="AT831" s="119" t="s">
        <v>87</v>
      </c>
      <c r="AU831" s="119" t="s">
        <v>2</v>
      </c>
      <c r="AY831" s="2" t="s">
        <v>85</v>
      </c>
      <c r="BE831" s="120">
        <f t="shared" si="24"/>
        <v>0</v>
      </c>
      <c r="BF831" s="120">
        <f t="shared" si="25"/>
        <v>0</v>
      </c>
      <c r="BG831" s="120">
        <f t="shared" si="26"/>
        <v>0</v>
      </c>
      <c r="BH831" s="120">
        <f t="shared" si="27"/>
        <v>0</v>
      </c>
      <c r="BI831" s="120">
        <f t="shared" si="28"/>
        <v>0</v>
      </c>
      <c r="BJ831" s="2" t="s">
        <v>83</v>
      </c>
      <c r="BK831" s="120">
        <f t="shared" si="29"/>
        <v>0</v>
      </c>
      <c r="BL831" s="2" t="s">
        <v>187</v>
      </c>
      <c r="BM831" s="119" t="s">
        <v>1033</v>
      </c>
    </row>
    <row r="832" spans="1:65" s="14" customFormat="1" ht="32.450000000000003" customHeight="1" x14ac:dyDescent="0.2">
      <c r="A832" s="10"/>
      <c r="B832" s="106"/>
      <c r="C832" s="107" t="s">
        <v>1034</v>
      </c>
      <c r="D832" s="107" t="s">
        <v>87</v>
      </c>
      <c r="E832" s="108" t="s">
        <v>1035</v>
      </c>
      <c r="F832" s="109" t="s">
        <v>1036</v>
      </c>
      <c r="G832" s="110" t="s">
        <v>144</v>
      </c>
      <c r="H832" s="111">
        <v>1</v>
      </c>
      <c r="I832" s="112"/>
      <c r="J832" s="113">
        <f t="shared" si="20"/>
        <v>0</v>
      </c>
      <c r="K832" s="109" t="s">
        <v>10</v>
      </c>
      <c r="L832" s="11"/>
      <c r="M832" s="114" t="s">
        <v>10</v>
      </c>
      <c r="N832" s="115" t="s">
        <v>27</v>
      </c>
      <c r="O832" s="116"/>
      <c r="P832" s="117">
        <f t="shared" si="21"/>
        <v>0</v>
      </c>
      <c r="Q832" s="117">
        <v>0.06</v>
      </c>
      <c r="R832" s="117">
        <f t="shared" si="22"/>
        <v>0.06</v>
      </c>
      <c r="S832" s="117">
        <v>0</v>
      </c>
      <c r="T832" s="118">
        <f t="shared" si="23"/>
        <v>0</v>
      </c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R832" s="119" t="s">
        <v>187</v>
      </c>
      <c r="AT832" s="119" t="s">
        <v>87</v>
      </c>
      <c r="AU832" s="119" t="s">
        <v>2</v>
      </c>
      <c r="AY832" s="2" t="s">
        <v>85</v>
      </c>
      <c r="BE832" s="120">
        <f t="shared" si="24"/>
        <v>0</v>
      </c>
      <c r="BF832" s="120">
        <f t="shared" si="25"/>
        <v>0</v>
      </c>
      <c r="BG832" s="120">
        <f t="shared" si="26"/>
        <v>0</v>
      </c>
      <c r="BH832" s="120">
        <f t="shared" si="27"/>
        <v>0</v>
      </c>
      <c r="BI832" s="120">
        <f t="shared" si="28"/>
        <v>0</v>
      </c>
      <c r="BJ832" s="2" t="s">
        <v>83</v>
      </c>
      <c r="BK832" s="120">
        <f t="shared" si="29"/>
        <v>0</v>
      </c>
      <c r="BL832" s="2" t="s">
        <v>187</v>
      </c>
      <c r="BM832" s="119" t="s">
        <v>1037</v>
      </c>
    </row>
    <row r="833" spans="1:65" s="14" customFormat="1" ht="32.450000000000003" customHeight="1" x14ac:dyDescent="0.2">
      <c r="A833" s="10"/>
      <c r="B833" s="106"/>
      <c r="C833" s="107" t="s">
        <v>1038</v>
      </c>
      <c r="D833" s="107" t="s">
        <v>87</v>
      </c>
      <c r="E833" s="108" t="s">
        <v>1039</v>
      </c>
      <c r="F833" s="109" t="s">
        <v>1040</v>
      </c>
      <c r="G833" s="110" t="s">
        <v>144</v>
      </c>
      <c r="H833" s="111">
        <v>1</v>
      </c>
      <c r="I833" s="112"/>
      <c r="J833" s="113">
        <f t="shared" si="20"/>
        <v>0</v>
      </c>
      <c r="K833" s="109" t="s">
        <v>10</v>
      </c>
      <c r="L833" s="11"/>
      <c r="M833" s="114" t="s">
        <v>10</v>
      </c>
      <c r="N833" s="115" t="s">
        <v>27</v>
      </c>
      <c r="O833" s="116"/>
      <c r="P833" s="117">
        <f t="shared" si="21"/>
        <v>0</v>
      </c>
      <c r="Q833" s="117">
        <v>0.09</v>
      </c>
      <c r="R833" s="117">
        <f t="shared" si="22"/>
        <v>0.09</v>
      </c>
      <c r="S833" s="117">
        <v>0</v>
      </c>
      <c r="T833" s="118">
        <f t="shared" si="23"/>
        <v>0</v>
      </c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R833" s="119" t="s">
        <v>187</v>
      </c>
      <c r="AT833" s="119" t="s">
        <v>87</v>
      </c>
      <c r="AU833" s="119" t="s">
        <v>2</v>
      </c>
      <c r="AY833" s="2" t="s">
        <v>85</v>
      </c>
      <c r="BE833" s="120">
        <f t="shared" si="24"/>
        <v>0</v>
      </c>
      <c r="BF833" s="120">
        <f t="shared" si="25"/>
        <v>0</v>
      </c>
      <c r="BG833" s="120">
        <f t="shared" si="26"/>
        <v>0</v>
      </c>
      <c r="BH833" s="120">
        <f t="shared" si="27"/>
        <v>0</v>
      </c>
      <c r="BI833" s="120">
        <f t="shared" si="28"/>
        <v>0</v>
      </c>
      <c r="BJ833" s="2" t="s">
        <v>83</v>
      </c>
      <c r="BK833" s="120">
        <f t="shared" si="29"/>
        <v>0</v>
      </c>
      <c r="BL833" s="2" t="s">
        <v>187</v>
      </c>
      <c r="BM833" s="119" t="s">
        <v>1041</v>
      </c>
    </row>
    <row r="834" spans="1:65" s="14" customFormat="1" ht="43.15" customHeight="1" x14ac:dyDescent="0.2">
      <c r="A834" s="10"/>
      <c r="B834" s="106"/>
      <c r="C834" s="107" t="s">
        <v>1042</v>
      </c>
      <c r="D834" s="107" t="s">
        <v>87</v>
      </c>
      <c r="E834" s="108" t="s">
        <v>1043</v>
      </c>
      <c r="F834" s="109" t="s">
        <v>1044</v>
      </c>
      <c r="G834" s="110" t="s">
        <v>144</v>
      </c>
      <c r="H834" s="111">
        <v>1</v>
      </c>
      <c r="I834" s="112"/>
      <c r="J834" s="113">
        <f t="shared" si="20"/>
        <v>0</v>
      </c>
      <c r="K834" s="109" t="s">
        <v>10</v>
      </c>
      <c r="L834" s="11"/>
      <c r="M834" s="114" t="s">
        <v>10</v>
      </c>
      <c r="N834" s="115" t="s">
        <v>27</v>
      </c>
      <c r="O834" s="116"/>
      <c r="P834" s="117">
        <f t="shared" si="21"/>
        <v>0</v>
      </c>
      <c r="Q834" s="117">
        <v>0.15</v>
      </c>
      <c r="R834" s="117">
        <f t="shared" si="22"/>
        <v>0.15</v>
      </c>
      <c r="S834" s="117">
        <v>0</v>
      </c>
      <c r="T834" s="118">
        <f t="shared" si="23"/>
        <v>0</v>
      </c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R834" s="119" t="s">
        <v>187</v>
      </c>
      <c r="AT834" s="119" t="s">
        <v>87</v>
      </c>
      <c r="AU834" s="119" t="s">
        <v>2</v>
      </c>
      <c r="AY834" s="2" t="s">
        <v>85</v>
      </c>
      <c r="BE834" s="120">
        <f t="shared" si="24"/>
        <v>0</v>
      </c>
      <c r="BF834" s="120">
        <f t="shared" si="25"/>
        <v>0</v>
      </c>
      <c r="BG834" s="120">
        <f t="shared" si="26"/>
        <v>0</v>
      </c>
      <c r="BH834" s="120">
        <f t="shared" si="27"/>
        <v>0</v>
      </c>
      <c r="BI834" s="120">
        <f t="shared" si="28"/>
        <v>0</v>
      </c>
      <c r="BJ834" s="2" t="s">
        <v>83</v>
      </c>
      <c r="BK834" s="120">
        <f t="shared" si="29"/>
        <v>0</v>
      </c>
      <c r="BL834" s="2" t="s">
        <v>187</v>
      </c>
      <c r="BM834" s="119" t="s">
        <v>1045</v>
      </c>
    </row>
    <row r="835" spans="1:65" s="14" customFormat="1" ht="43.15" customHeight="1" x14ac:dyDescent="0.2">
      <c r="A835" s="10"/>
      <c r="B835" s="106"/>
      <c r="C835" s="107" t="s">
        <v>1046</v>
      </c>
      <c r="D835" s="107" t="s">
        <v>87</v>
      </c>
      <c r="E835" s="108" t="s">
        <v>1047</v>
      </c>
      <c r="F835" s="109" t="s">
        <v>1048</v>
      </c>
      <c r="G835" s="110" t="s">
        <v>144</v>
      </c>
      <c r="H835" s="111">
        <v>8</v>
      </c>
      <c r="I835" s="112"/>
      <c r="J835" s="113">
        <f t="shared" si="20"/>
        <v>0</v>
      </c>
      <c r="K835" s="109" t="s">
        <v>10</v>
      </c>
      <c r="L835" s="11"/>
      <c r="M835" s="114" t="s">
        <v>10</v>
      </c>
      <c r="N835" s="115" t="s">
        <v>27</v>
      </c>
      <c r="O835" s="116"/>
      <c r="P835" s="117">
        <f t="shared" si="21"/>
        <v>0</v>
      </c>
      <c r="Q835" s="117">
        <v>0.09</v>
      </c>
      <c r="R835" s="117">
        <f t="shared" si="22"/>
        <v>0.72</v>
      </c>
      <c r="S835" s="117">
        <v>0</v>
      </c>
      <c r="T835" s="118">
        <f t="shared" si="23"/>
        <v>0</v>
      </c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R835" s="119" t="s">
        <v>187</v>
      </c>
      <c r="AT835" s="119" t="s">
        <v>87</v>
      </c>
      <c r="AU835" s="119" t="s">
        <v>2</v>
      </c>
      <c r="AY835" s="2" t="s">
        <v>85</v>
      </c>
      <c r="BE835" s="120">
        <f t="shared" si="24"/>
        <v>0</v>
      </c>
      <c r="BF835" s="120">
        <f t="shared" si="25"/>
        <v>0</v>
      </c>
      <c r="BG835" s="120">
        <f t="shared" si="26"/>
        <v>0</v>
      </c>
      <c r="BH835" s="120">
        <f t="shared" si="27"/>
        <v>0</v>
      </c>
      <c r="BI835" s="120">
        <f t="shared" si="28"/>
        <v>0</v>
      </c>
      <c r="BJ835" s="2" t="s">
        <v>83</v>
      </c>
      <c r="BK835" s="120">
        <f t="shared" si="29"/>
        <v>0</v>
      </c>
      <c r="BL835" s="2" t="s">
        <v>187</v>
      </c>
      <c r="BM835" s="119" t="s">
        <v>1049</v>
      </c>
    </row>
    <row r="836" spans="1:65" s="14" customFormat="1" ht="32.450000000000003" customHeight="1" x14ac:dyDescent="0.2">
      <c r="A836" s="10"/>
      <c r="B836" s="106"/>
      <c r="C836" s="107" t="s">
        <v>1050</v>
      </c>
      <c r="D836" s="107" t="s">
        <v>87</v>
      </c>
      <c r="E836" s="108" t="s">
        <v>1051</v>
      </c>
      <c r="F836" s="109" t="s">
        <v>1052</v>
      </c>
      <c r="G836" s="110" t="s">
        <v>144</v>
      </c>
      <c r="H836" s="111">
        <v>1</v>
      </c>
      <c r="I836" s="112"/>
      <c r="J836" s="113">
        <f t="shared" si="20"/>
        <v>0</v>
      </c>
      <c r="K836" s="109" t="s">
        <v>10</v>
      </c>
      <c r="L836" s="11"/>
      <c r="M836" s="114" t="s">
        <v>10</v>
      </c>
      <c r="N836" s="115" t="s">
        <v>27</v>
      </c>
      <c r="O836" s="116"/>
      <c r="P836" s="117">
        <f t="shared" si="21"/>
        <v>0</v>
      </c>
      <c r="Q836" s="117">
        <v>0.03</v>
      </c>
      <c r="R836" s="117">
        <f t="shared" si="22"/>
        <v>0.03</v>
      </c>
      <c r="S836" s="117">
        <v>0</v>
      </c>
      <c r="T836" s="118">
        <f t="shared" si="23"/>
        <v>0</v>
      </c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R836" s="119" t="s">
        <v>187</v>
      </c>
      <c r="AT836" s="119" t="s">
        <v>87</v>
      </c>
      <c r="AU836" s="119" t="s">
        <v>2</v>
      </c>
      <c r="AY836" s="2" t="s">
        <v>85</v>
      </c>
      <c r="BE836" s="120">
        <f t="shared" si="24"/>
        <v>0</v>
      </c>
      <c r="BF836" s="120">
        <f t="shared" si="25"/>
        <v>0</v>
      </c>
      <c r="BG836" s="120">
        <f t="shared" si="26"/>
        <v>0</v>
      </c>
      <c r="BH836" s="120">
        <f t="shared" si="27"/>
        <v>0</v>
      </c>
      <c r="BI836" s="120">
        <f t="shared" si="28"/>
        <v>0</v>
      </c>
      <c r="BJ836" s="2" t="s">
        <v>83</v>
      </c>
      <c r="BK836" s="120">
        <f t="shared" si="29"/>
        <v>0</v>
      </c>
      <c r="BL836" s="2" t="s">
        <v>187</v>
      </c>
      <c r="BM836" s="119" t="s">
        <v>1053</v>
      </c>
    </row>
    <row r="837" spans="1:65" s="14" customFormat="1" ht="32.450000000000003" customHeight="1" x14ac:dyDescent="0.2">
      <c r="A837" s="10"/>
      <c r="B837" s="106"/>
      <c r="C837" s="107" t="s">
        <v>1054</v>
      </c>
      <c r="D837" s="107" t="s">
        <v>87</v>
      </c>
      <c r="E837" s="108" t="s">
        <v>1055</v>
      </c>
      <c r="F837" s="109" t="s">
        <v>1056</v>
      </c>
      <c r="G837" s="110" t="s">
        <v>144</v>
      </c>
      <c r="H837" s="111">
        <v>1</v>
      </c>
      <c r="I837" s="112"/>
      <c r="J837" s="113">
        <f t="shared" si="20"/>
        <v>0</v>
      </c>
      <c r="K837" s="109" t="s">
        <v>10</v>
      </c>
      <c r="L837" s="11"/>
      <c r="M837" s="114" t="s">
        <v>10</v>
      </c>
      <c r="N837" s="115" t="s">
        <v>27</v>
      </c>
      <c r="O837" s="116"/>
      <c r="P837" s="117">
        <f t="shared" si="21"/>
        <v>0</v>
      </c>
      <c r="Q837" s="117">
        <v>0.06</v>
      </c>
      <c r="R837" s="117">
        <f t="shared" si="22"/>
        <v>0.06</v>
      </c>
      <c r="S837" s="117">
        <v>0</v>
      </c>
      <c r="T837" s="118">
        <f t="shared" si="23"/>
        <v>0</v>
      </c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R837" s="119" t="s">
        <v>187</v>
      </c>
      <c r="AT837" s="119" t="s">
        <v>87</v>
      </c>
      <c r="AU837" s="119" t="s">
        <v>2</v>
      </c>
      <c r="AY837" s="2" t="s">
        <v>85</v>
      </c>
      <c r="BE837" s="120">
        <f t="shared" si="24"/>
        <v>0</v>
      </c>
      <c r="BF837" s="120">
        <f t="shared" si="25"/>
        <v>0</v>
      </c>
      <c r="BG837" s="120">
        <f t="shared" si="26"/>
        <v>0</v>
      </c>
      <c r="BH837" s="120">
        <f t="shared" si="27"/>
        <v>0</v>
      </c>
      <c r="BI837" s="120">
        <f t="shared" si="28"/>
        <v>0</v>
      </c>
      <c r="BJ837" s="2" t="s">
        <v>83</v>
      </c>
      <c r="BK837" s="120">
        <f t="shared" si="29"/>
        <v>0</v>
      </c>
      <c r="BL837" s="2" t="s">
        <v>187</v>
      </c>
      <c r="BM837" s="119" t="s">
        <v>1057</v>
      </c>
    </row>
    <row r="838" spans="1:65" s="14" customFormat="1" ht="32.450000000000003" customHeight="1" x14ac:dyDescent="0.2">
      <c r="A838" s="10"/>
      <c r="B838" s="106"/>
      <c r="C838" s="107" t="s">
        <v>1058</v>
      </c>
      <c r="D838" s="107" t="s">
        <v>87</v>
      </c>
      <c r="E838" s="108" t="s">
        <v>1059</v>
      </c>
      <c r="F838" s="109" t="s">
        <v>1060</v>
      </c>
      <c r="G838" s="110" t="s">
        <v>144</v>
      </c>
      <c r="H838" s="111">
        <v>1</v>
      </c>
      <c r="I838" s="112"/>
      <c r="J838" s="113">
        <f t="shared" si="20"/>
        <v>0</v>
      </c>
      <c r="K838" s="109" t="s">
        <v>10</v>
      </c>
      <c r="L838" s="11"/>
      <c r="M838" s="114" t="s">
        <v>10</v>
      </c>
      <c r="N838" s="115" t="s">
        <v>27</v>
      </c>
      <c r="O838" s="116"/>
      <c r="P838" s="117">
        <f t="shared" si="21"/>
        <v>0</v>
      </c>
      <c r="Q838" s="117">
        <v>5.0000000000000001E-3</v>
      </c>
      <c r="R838" s="117">
        <f t="shared" si="22"/>
        <v>5.0000000000000001E-3</v>
      </c>
      <c r="S838" s="117">
        <v>0</v>
      </c>
      <c r="T838" s="118">
        <f t="shared" si="23"/>
        <v>0</v>
      </c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R838" s="119" t="s">
        <v>187</v>
      </c>
      <c r="AT838" s="119" t="s">
        <v>87</v>
      </c>
      <c r="AU838" s="119" t="s">
        <v>2</v>
      </c>
      <c r="AY838" s="2" t="s">
        <v>85</v>
      </c>
      <c r="BE838" s="120">
        <f t="shared" si="24"/>
        <v>0</v>
      </c>
      <c r="BF838" s="120">
        <f t="shared" si="25"/>
        <v>0</v>
      </c>
      <c r="BG838" s="120">
        <f t="shared" si="26"/>
        <v>0</v>
      </c>
      <c r="BH838" s="120">
        <f t="shared" si="27"/>
        <v>0</v>
      </c>
      <c r="BI838" s="120">
        <f t="shared" si="28"/>
        <v>0</v>
      </c>
      <c r="BJ838" s="2" t="s">
        <v>83</v>
      </c>
      <c r="BK838" s="120">
        <f t="shared" si="29"/>
        <v>0</v>
      </c>
      <c r="BL838" s="2" t="s">
        <v>187</v>
      </c>
      <c r="BM838" s="119" t="s">
        <v>1061</v>
      </c>
    </row>
    <row r="839" spans="1:65" s="14" customFormat="1" ht="43.15" customHeight="1" x14ac:dyDescent="0.2">
      <c r="A839" s="10"/>
      <c r="B839" s="106"/>
      <c r="C839" s="107" t="s">
        <v>1062</v>
      </c>
      <c r="D839" s="107" t="s">
        <v>87</v>
      </c>
      <c r="E839" s="108" t="s">
        <v>1063</v>
      </c>
      <c r="F839" s="109" t="s">
        <v>1064</v>
      </c>
      <c r="G839" s="110" t="s">
        <v>144</v>
      </c>
      <c r="H839" s="111">
        <v>1</v>
      </c>
      <c r="I839" s="112"/>
      <c r="J839" s="113">
        <f t="shared" si="20"/>
        <v>0</v>
      </c>
      <c r="K839" s="109" t="s">
        <v>10</v>
      </c>
      <c r="L839" s="11"/>
      <c r="M839" s="114" t="s">
        <v>10</v>
      </c>
      <c r="N839" s="115" t="s">
        <v>27</v>
      </c>
      <c r="O839" s="116"/>
      <c r="P839" s="117">
        <f t="shared" si="21"/>
        <v>0</v>
      </c>
      <c r="Q839" s="117">
        <v>0.01</v>
      </c>
      <c r="R839" s="117">
        <f t="shared" si="22"/>
        <v>0.01</v>
      </c>
      <c r="S839" s="117">
        <v>0</v>
      </c>
      <c r="T839" s="118">
        <f t="shared" si="23"/>
        <v>0</v>
      </c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R839" s="119" t="s">
        <v>187</v>
      </c>
      <c r="AT839" s="119" t="s">
        <v>87</v>
      </c>
      <c r="AU839" s="119" t="s">
        <v>2</v>
      </c>
      <c r="AY839" s="2" t="s">
        <v>85</v>
      </c>
      <c r="BE839" s="120">
        <f t="shared" si="24"/>
        <v>0</v>
      </c>
      <c r="BF839" s="120">
        <f t="shared" si="25"/>
        <v>0</v>
      </c>
      <c r="BG839" s="120">
        <f t="shared" si="26"/>
        <v>0</v>
      </c>
      <c r="BH839" s="120">
        <f t="shared" si="27"/>
        <v>0</v>
      </c>
      <c r="BI839" s="120">
        <f t="shared" si="28"/>
        <v>0</v>
      </c>
      <c r="BJ839" s="2" t="s">
        <v>83</v>
      </c>
      <c r="BK839" s="120">
        <f t="shared" si="29"/>
        <v>0</v>
      </c>
      <c r="BL839" s="2" t="s">
        <v>187</v>
      </c>
      <c r="BM839" s="119" t="s">
        <v>1065</v>
      </c>
    </row>
    <row r="840" spans="1:65" s="14" customFormat="1" ht="32.450000000000003" customHeight="1" x14ac:dyDescent="0.2">
      <c r="A840" s="10"/>
      <c r="B840" s="106"/>
      <c r="C840" s="107" t="s">
        <v>1066</v>
      </c>
      <c r="D840" s="107" t="s">
        <v>87</v>
      </c>
      <c r="E840" s="108" t="s">
        <v>1067</v>
      </c>
      <c r="F840" s="109" t="s">
        <v>1068</v>
      </c>
      <c r="G840" s="110" t="s">
        <v>1020</v>
      </c>
      <c r="H840" s="111">
        <v>331.1</v>
      </c>
      <c r="I840" s="112"/>
      <c r="J840" s="113">
        <f t="shared" si="20"/>
        <v>0</v>
      </c>
      <c r="K840" s="109" t="s">
        <v>10</v>
      </c>
      <c r="L840" s="11"/>
      <c r="M840" s="114" t="s">
        <v>10</v>
      </c>
      <c r="N840" s="115" t="s">
        <v>27</v>
      </c>
      <c r="O840" s="116"/>
      <c r="P840" s="117">
        <f t="shared" si="21"/>
        <v>0</v>
      </c>
      <c r="Q840" s="117">
        <v>1E-3</v>
      </c>
      <c r="R840" s="117">
        <f t="shared" si="22"/>
        <v>0.33110000000000001</v>
      </c>
      <c r="S840" s="117">
        <v>0</v>
      </c>
      <c r="T840" s="118">
        <f t="shared" si="23"/>
        <v>0</v>
      </c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R840" s="119" t="s">
        <v>187</v>
      </c>
      <c r="AT840" s="119" t="s">
        <v>87</v>
      </c>
      <c r="AU840" s="119" t="s">
        <v>2</v>
      </c>
      <c r="AY840" s="2" t="s">
        <v>85</v>
      </c>
      <c r="BE840" s="120">
        <f t="shared" si="24"/>
        <v>0</v>
      </c>
      <c r="BF840" s="120">
        <f t="shared" si="25"/>
        <v>0</v>
      </c>
      <c r="BG840" s="120">
        <f t="shared" si="26"/>
        <v>0</v>
      </c>
      <c r="BH840" s="120">
        <f t="shared" si="27"/>
        <v>0</v>
      </c>
      <c r="BI840" s="120">
        <f t="shared" si="28"/>
        <v>0</v>
      </c>
      <c r="BJ840" s="2" t="s">
        <v>83</v>
      </c>
      <c r="BK840" s="120">
        <f t="shared" si="29"/>
        <v>0</v>
      </c>
      <c r="BL840" s="2" t="s">
        <v>187</v>
      </c>
      <c r="BM840" s="119" t="s">
        <v>1069</v>
      </c>
    </row>
    <row r="841" spans="1:65" s="14" customFormat="1" ht="32.450000000000003" customHeight="1" x14ac:dyDescent="0.2">
      <c r="A841" s="10"/>
      <c r="B841" s="106"/>
      <c r="C841" s="107" t="s">
        <v>1070</v>
      </c>
      <c r="D841" s="107" t="s">
        <v>87</v>
      </c>
      <c r="E841" s="108" t="s">
        <v>1071</v>
      </c>
      <c r="F841" s="109" t="s">
        <v>1072</v>
      </c>
      <c r="G841" s="110" t="s">
        <v>1020</v>
      </c>
      <c r="H841" s="111">
        <v>876</v>
      </c>
      <c r="I841" s="112"/>
      <c r="J841" s="113">
        <f t="shared" si="20"/>
        <v>0</v>
      </c>
      <c r="K841" s="109" t="s">
        <v>10</v>
      </c>
      <c r="L841" s="11"/>
      <c r="M841" s="114" t="s">
        <v>10</v>
      </c>
      <c r="N841" s="115" t="s">
        <v>27</v>
      </c>
      <c r="O841" s="116"/>
      <c r="P841" s="117">
        <f t="shared" si="21"/>
        <v>0</v>
      </c>
      <c r="Q841" s="117">
        <v>1E-3</v>
      </c>
      <c r="R841" s="117">
        <f t="shared" si="22"/>
        <v>0.876</v>
      </c>
      <c r="S841" s="117">
        <v>0</v>
      </c>
      <c r="T841" s="118">
        <f t="shared" si="23"/>
        <v>0</v>
      </c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R841" s="119" t="s">
        <v>187</v>
      </c>
      <c r="AT841" s="119" t="s">
        <v>87</v>
      </c>
      <c r="AU841" s="119" t="s">
        <v>2</v>
      </c>
      <c r="AY841" s="2" t="s">
        <v>85</v>
      </c>
      <c r="BE841" s="120">
        <f t="shared" si="24"/>
        <v>0</v>
      </c>
      <c r="BF841" s="120">
        <f t="shared" si="25"/>
        <v>0</v>
      </c>
      <c r="BG841" s="120">
        <f t="shared" si="26"/>
        <v>0</v>
      </c>
      <c r="BH841" s="120">
        <f t="shared" si="27"/>
        <v>0</v>
      </c>
      <c r="BI841" s="120">
        <f t="shared" si="28"/>
        <v>0</v>
      </c>
      <c r="BJ841" s="2" t="s">
        <v>83</v>
      </c>
      <c r="BK841" s="120">
        <f t="shared" si="29"/>
        <v>0</v>
      </c>
      <c r="BL841" s="2" t="s">
        <v>187</v>
      </c>
      <c r="BM841" s="119" t="s">
        <v>1073</v>
      </c>
    </row>
    <row r="842" spans="1:65" s="130" customFormat="1" x14ac:dyDescent="0.2">
      <c r="B842" s="131"/>
      <c r="D842" s="123" t="s">
        <v>94</v>
      </c>
      <c r="E842" s="132" t="s">
        <v>10</v>
      </c>
      <c r="F842" s="133" t="s">
        <v>1074</v>
      </c>
      <c r="H842" s="134">
        <v>876</v>
      </c>
      <c r="I842" s="135"/>
      <c r="L842" s="131"/>
      <c r="M842" s="136"/>
      <c r="N842" s="137"/>
      <c r="O842" s="137"/>
      <c r="P842" s="137"/>
      <c r="Q842" s="137"/>
      <c r="R842" s="137"/>
      <c r="S842" s="137"/>
      <c r="T842" s="138"/>
      <c r="AT842" s="132" t="s">
        <v>94</v>
      </c>
      <c r="AU842" s="132" t="s">
        <v>2</v>
      </c>
      <c r="AV842" s="130" t="s">
        <v>2</v>
      </c>
      <c r="AW842" s="130" t="s">
        <v>96</v>
      </c>
      <c r="AX842" s="130" t="s">
        <v>83</v>
      </c>
      <c r="AY842" s="132" t="s">
        <v>85</v>
      </c>
    </row>
    <row r="843" spans="1:65" s="14" customFormat="1" ht="32.450000000000003" customHeight="1" x14ac:dyDescent="0.2">
      <c r="A843" s="10"/>
      <c r="B843" s="106"/>
      <c r="C843" s="107" t="s">
        <v>1075</v>
      </c>
      <c r="D843" s="107" t="s">
        <v>87</v>
      </c>
      <c r="E843" s="108" t="s">
        <v>1076</v>
      </c>
      <c r="F843" s="109" t="s">
        <v>1077</v>
      </c>
      <c r="G843" s="110" t="s">
        <v>1020</v>
      </c>
      <c r="H843" s="111">
        <v>1182.4000000000001</v>
      </c>
      <c r="I843" s="112"/>
      <c r="J843" s="113">
        <f>ROUND(I843*H843,2)</f>
        <v>0</v>
      </c>
      <c r="K843" s="109" t="s">
        <v>10</v>
      </c>
      <c r="L843" s="11"/>
      <c r="M843" s="114" t="s">
        <v>10</v>
      </c>
      <c r="N843" s="115" t="s">
        <v>27</v>
      </c>
      <c r="O843" s="116"/>
      <c r="P843" s="117">
        <f>O843*H843</f>
        <v>0</v>
      </c>
      <c r="Q843" s="117">
        <v>1E-3</v>
      </c>
      <c r="R843" s="117">
        <f>Q843*H843</f>
        <v>1.1824000000000001</v>
      </c>
      <c r="S843" s="117">
        <v>0</v>
      </c>
      <c r="T843" s="118">
        <f>S843*H843</f>
        <v>0</v>
      </c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R843" s="119" t="s">
        <v>187</v>
      </c>
      <c r="AT843" s="119" t="s">
        <v>87</v>
      </c>
      <c r="AU843" s="119" t="s">
        <v>2</v>
      </c>
      <c r="AY843" s="2" t="s">
        <v>85</v>
      </c>
      <c r="BE843" s="120">
        <f>IF(N843="základní",J843,0)</f>
        <v>0</v>
      </c>
      <c r="BF843" s="120">
        <f>IF(N843="snížená",J843,0)</f>
        <v>0</v>
      </c>
      <c r="BG843" s="120">
        <f>IF(N843="zákl. přenesená",J843,0)</f>
        <v>0</v>
      </c>
      <c r="BH843" s="120">
        <f>IF(N843="sníž. přenesená",J843,0)</f>
        <v>0</v>
      </c>
      <c r="BI843" s="120">
        <f>IF(N843="nulová",J843,0)</f>
        <v>0</v>
      </c>
      <c r="BJ843" s="2" t="s">
        <v>83</v>
      </c>
      <c r="BK843" s="120">
        <f>ROUND(I843*H843,2)</f>
        <v>0</v>
      </c>
      <c r="BL843" s="2" t="s">
        <v>187</v>
      </c>
      <c r="BM843" s="119" t="s">
        <v>1078</v>
      </c>
    </row>
    <row r="844" spans="1:65" s="130" customFormat="1" x14ac:dyDescent="0.2">
      <c r="B844" s="131"/>
      <c r="D844" s="123" t="s">
        <v>94</v>
      </c>
      <c r="E844" s="132" t="s">
        <v>10</v>
      </c>
      <c r="F844" s="133" t="s">
        <v>1079</v>
      </c>
      <c r="H844" s="134">
        <v>1182.4000000000001</v>
      </c>
      <c r="I844" s="135"/>
      <c r="L844" s="131"/>
      <c r="M844" s="136"/>
      <c r="N844" s="137"/>
      <c r="O844" s="137"/>
      <c r="P844" s="137"/>
      <c r="Q844" s="137"/>
      <c r="R844" s="137"/>
      <c r="S844" s="137"/>
      <c r="T844" s="138"/>
      <c r="AT844" s="132" t="s">
        <v>94</v>
      </c>
      <c r="AU844" s="132" t="s">
        <v>2</v>
      </c>
      <c r="AV844" s="130" t="s">
        <v>2</v>
      </c>
      <c r="AW844" s="130" t="s">
        <v>96</v>
      </c>
      <c r="AX844" s="130" t="s">
        <v>83</v>
      </c>
      <c r="AY844" s="132" t="s">
        <v>85</v>
      </c>
    </row>
    <row r="845" spans="1:65" s="14" customFormat="1" ht="32.450000000000003" customHeight="1" x14ac:dyDescent="0.2">
      <c r="A845" s="10"/>
      <c r="B845" s="106"/>
      <c r="C845" s="107" t="s">
        <v>1080</v>
      </c>
      <c r="D845" s="107" t="s">
        <v>87</v>
      </c>
      <c r="E845" s="108" t="s">
        <v>1081</v>
      </c>
      <c r="F845" s="109" t="s">
        <v>1082</v>
      </c>
      <c r="G845" s="110" t="s">
        <v>1020</v>
      </c>
      <c r="H845" s="111">
        <v>54.8</v>
      </c>
      <c r="I845" s="112"/>
      <c r="J845" s="113">
        <f>ROUND(I845*H845,2)</f>
        <v>0</v>
      </c>
      <c r="K845" s="109" t="s">
        <v>10</v>
      </c>
      <c r="L845" s="11"/>
      <c r="M845" s="114" t="s">
        <v>10</v>
      </c>
      <c r="N845" s="115" t="s">
        <v>27</v>
      </c>
      <c r="O845" s="116"/>
      <c r="P845" s="117">
        <f>O845*H845</f>
        <v>0</v>
      </c>
      <c r="Q845" s="117">
        <v>1E-3</v>
      </c>
      <c r="R845" s="117">
        <f>Q845*H845</f>
        <v>5.4800000000000001E-2</v>
      </c>
      <c r="S845" s="117">
        <v>0</v>
      </c>
      <c r="T845" s="118">
        <f>S845*H845</f>
        <v>0</v>
      </c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R845" s="119" t="s">
        <v>187</v>
      </c>
      <c r="AT845" s="119" t="s">
        <v>87</v>
      </c>
      <c r="AU845" s="119" t="s">
        <v>2</v>
      </c>
      <c r="AY845" s="2" t="s">
        <v>85</v>
      </c>
      <c r="BE845" s="120">
        <f>IF(N845="základní",J845,0)</f>
        <v>0</v>
      </c>
      <c r="BF845" s="120">
        <f>IF(N845="snížená",J845,0)</f>
        <v>0</v>
      </c>
      <c r="BG845" s="120">
        <f>IF(N845="zákl. přenesená",J845,0)</f>
        <v>0</v>
      </c>
      <c r="BH845" s="120">
        <f>IF(N845="sníž. přenesená",J845,0)</f>
        <v>0</v>
      </c>
      <c r="BI845" s="120">
        <f>IF(N845="nulová",J845,0)</f>
        <v>0</v>
      </c>
      <c r="BJ845" s="2" t="s">
        <v>83</v>
      </c>
      <c r="BK845" s="120">
        <f>ROUND(I845*H845,2)</f>
        <v>0</v>
      </c>
      <c r="BL845" s="2" t="s">
        <v>187</v>
      </c>
      <c r="BM845" s="119" t="s">
        <v>1083</v>
      </c>
    </row>
    <row r="846" spans="1:65" s="130" customFormat="1" x14ac:dyDescent="0.2">
      <c r="B846" s="131"/>
      <c r="D846" s="123" t="s">
        <v>94</v>
      </c>
      <c r="E846" s="132" t="s">
        <v>10</v>
      </c>
      <c r="F846" s="133" t="s">
        <v>1084</v>
      </c>
      <c r="H846" s="134">
        <v>54.8</v>
      </c>
      <c r="I846" s="135"/>
      <c r="L846" s="131"/>
      <c r="M846" s="136"/>
      <c r="N846" s="137"/>
      <c r="O846" s="137"/>
      <c r="P846" s="137"/>
      <c r="Q846" s="137"/>
      <c r="R846" s="137"/>
      <c r="S846" s="137"/>
      <c r="T846" s="138"/>
      <c r="AT846" s="132" t="s">
        <v>94</v>
      </c>
      <c r="AU846" s="132" t="s">
        <v>2</v>
      </c>
      <c r="AV846" s="130" t="s">
        <v>2</v>
      </c>
      <c r="AW846" s="130" t="s">
        <v>96</v>
      </c>
      <c r="AX846" s="130" t="s">
        <v>83</v>
      </c>
      <c r="AY846" s="132" t="s">
        <v>85</v>
      </c>
    </row>
    <row r="847" spans="1:65" s="14" customFormat="1" ht="32.450000000000003" customHeight="1" x14ac:dyDescent="0.2">
      <c r="A847" s="10"/>
      <c r="B847" s="106"/>
      <c r="C847" s="107" t="s">
        <v>1085</v>
      </c>
      <c r="D847" s="107" t="s">
        <v>87</v>
      </c>
      <c r="E847" s="108" t="s">
        <v>1086</v>
      </c>
      <c r="F847" s="109" t="s">
        <v>1087</v>
      </c>
      <c r="G847" s="110" t="s">
        <v>1020</v>
      </c>
      <c r="H847" s="111">
        <v>100.8</v>
      </c>
      <c r="I847" s="112"/>
      <c r="J847" s="113">
        <f>ROUND(I847*H847,2)</f>
        <v>0</v>
      </c>
      <c r="K847" s="109" t="s">
        <v>10</v>
      </c>
      <c r="L847" s="11"/>
      <c r="M847" s="114" t="s">
        <v>10</v>
      </c>
      <c r="N847" s="115" t="s">
        <v>27</v>
      </c>
      <c r="O847" s="116"/>
      <c r="P847" s="117">
        <f>O847*H847</f>
        <v>0</v>
      </c>
      <c r="Q847" s="117">
        <v>1E-3</v>
      </c>
      <c r="R847" s="117">
        <f>Q847*H847</f>
        <v>0.1008</v>
      </c>
      <c r="S847" s="117">
        <v>0</v>
      </c>
      <c r="T847" s="118">
        <f>S847*H847</f>
        <v>0</v>
      </c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R847" s="119" t="s">
        <v>187</v>
      </c>
      <c r="AT847" s="119" t="s">
        <v>87</v>
      </c>
      <c r="AU847" s="119" t="s">
        <v>2</v>
      </c>
      <c r="AY847" s="2" t="s">
        <v>85</v>
      </c>
      <c r="BE847" s="120">
        <f>IF(N847="základní",J847,0)</f>
        <v>0</v>
      </c>
      <c r="BF847" s="120">
        <f>IF(N847="snížená",J847,0)</f>
        <v>0</v>
      </c>
      <c r="BG847" s="120">
        <f>IF(N847="zákl. přenesená",J847,0)</f>
        <v>0</v>
      </c>
      <c r="BH847" s="120">
        <f>IF(N847="sníž. přenesená",J847,0)</f>
        <v>0</v>
      </c>
      <c r="BI847" s="120">
        <f>IF(N847="nulová",J847,0)</f>
        <v>0</v>
      </c>
      <c r="BJ847" s="2" t="s">
        <v>83</v>
      </c>
      <c r="BK847" s="120">
        <f>ROUND(I847*H847,2)</f>
        <v>0</v>
      </c>
      <c r="BL847" s="2" t="s">
        <v>187</v>
      </c>
      <c r="BM847" s="119" t="s">
        <v>1088</v>
      </c>
    </row>
    <row r="848" spans="1:65" s="130" customFormat="1" x14ac:dyDescent="0.2">
      <c r="B848" s="131"/>
      <c r="D848" s="123" t="s">
        <v>94</v>
      </c>
      <c r="E848" s="132" t="s">
        <v>10</v>
      </c>
      <c r="F848" s="133" t="s">
        <v>1089</v>
      </c>
      <c r="H848" s="134">
        <v>100.8</v>
      </c>
      <c r="I848" s="135"/>
      <c r="L848" s="131"/>
      <c r="M848" s="136"/>
      <c r="N848" s="137"/>
      <c r="O848" s="137"/>
      <c r="P848" s="137"/>
      <c r="Q848" s="137"/>
      <c r="R848" s="137"/>
      <c r="S848" s="137"/>
      <c r="T848" s="138"/>
      <c r="AT848" s="132" t="s">
        <v>94</v>
      </c>
      <c r="AU848" s="132" t="s">
        <v>2</v>
      </c>
      <c r="AV848" s="130" t="s">
        <v>2</v>
      </c>
      <c r="AW848" s="130" t="s">
        <v>96</v>
      </c>
      <c r="AX848" s="130" t="s">
        <v>83</v>
      </c>
      <c r="AY848" s="132" t="s">
        <v>85</v>
      </c>
    </row>
    <row r="849" spans="1:65" s="14" customFormat="1" ht="32.450000000000003" customHeight="1" x14ac:dyDescent="0.2">
      <c r="A849" s="10"/>
      <c r="B849" s="106"/>
      <c r="C849" s="107" t="s">
        <v>1090</v>
      </c>
      <c r="D849" s="107" t="s">
        <v>87</v>
      </c>
      <c r="E849" s="108" t="s">
        <v>1091</v>
      </c>
      <c r="F849" s="109" t="s">
        <v>1092</v>
      </c>
      <c r="G849" s="110" t="s">
        <v>1020</v>
      </c>
      <c r="H849" s="111">
        <v>53.2</v>
      </c>
      <c r="I849" s="112"/>
      <c r="J849" s="113">
        <f t="shared" ref="J849:J856" si="30">ROUND(I849*H849,2)</f>
        <v>0</v>
      </c>
      <c r="K849" s="109" t="s">
        <v>10</v>
      </c>
      <c r="L849" s="11"/>
      <c r="M849" s="114" t="s">
        <v>10</v>
      </c>
      <c r="N849" s="115" t="s">
        <v>27</v>
      </c>
      <c r="O849" s="116"/>
      <c r="P849" s="117">
        <f t="shared" ref="P849:P856" si="31">O849*H849</f>
        <v>0</v>
      </c>
      <c r="Q849" s="117">
        <v>1E-3</v>
      </c>
      <c r="R849" s="117">
        <f t="shared" ref="R849:R856" si="32">Q849*H849</f>
        <v>5.3200000000000004E-2</v>
      </c>
      <c r="S849" s="117">
        <v>0</v>
      </c>
      <c r="T849" s="118">
        <f t="shared" ref="T849:T856" si="33">S849*H849</f>
        <v>0</v>
      </c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R849" s="119" t="s">
        <v>187</v>
      </c>
      <c r="AT849" s="119" t="s">
        <v>87</v>
      </c>
      <c r="AU849" s="119" t="s">
        <v>2</v>
      </c>
      <c r="AY849" s="2" t="s">
        <v>85</v>
      </c>
      <c r="BE849" s="120">
        <f t="shared" ref="BE849:BE856" si="34">IF(N849="základní",J849,0)</f>
        <v>0</v>
      </c>
      <c r="BF849" s="120">
        <f t="shared" ref="BF849:BF856" si="35">IF(N849="snížená",J849,0)</f>
        <v>0</v>
      </c>
      <c r="BG849" s="120">
        <f t="shared" ref="BG849:BG856" si="36">IF(N849="zákl. přenesená",J849,0)</f>
        <v>0</v>
      </c>
      <c r="BH849" s="120">
        <f t="shared" ref="BH849:BH856" si="37">IF(N849="sníž. přenesená",J849,0)</f>
        <v>0</v>
      </c>
      <c r="BI849" s="120">
        <f t="shared" ref="BI849:BI856" si="38">IF(N849="nulová",J849,0)</f>
        <v>0</v>
      </c>
      <c r="BJ849" s="2" t="s">
        <v>83</v>
      </c>
      <c r="BK849" s="120">
        <f t="shared" ref="BK849:BK856" si="39">ROUND(I849*H849,2)</f>
        <v>0</v>
      </c>
      <c r="BL849" s="2" t="s">
        <v>187</v>
      </c>
      <c r="BM849" s="119" t="s">
        <v>1093</v>
      </c>
    </row>
    <row r="850" spans="1:65" s="14" customFormat="1" ht="43.15" customHeight="1" x14ac:dyDescent="0.2">
      <c r="A850" s="10"/>
      <c r="B850" s="106"/>
      <c r="C850" s="107" t="s">
        <v>1094</v>
      </c>
      <c r="D850" s="107" t="s">
        <v>87</v>
      </c>
      <c r="E850" s="108" t="s">
        <v>1095</v>
      </c>
      <c r="F850" s="109" t="s">
        <v>1096</v>
      </c>
      <c r="G850" s="110" t="s">
        <v>144</v>
      </c>
      <c r="H850" s="111">
        <v>1</v>
      </c>
      <c r="I850" s="112"/>
      <c r="J850" s="113">
        <f t="shared" si="30"/>
        <v>0</v>
      </c>
      <c r="K850" s="109" t="s">
        <v>10</v>
      </c>
      <c r="L850" s="11"/>
      <c r="M850" s="114" t="s">
        <v>10</v>
      </c>
      <c r="N850" s="115" t="s">
        <v>27</v>
      </c>
      <c r="O850" s="116"/>
      <c r="P850" s="117">
        <f t="shared" si="31"/>
        <v>0</v>
      </c>
      <c r="Q850" s="117">
        <v>0.01</v>
      </c>
      <c r="R850" s="117">
        <f t="shared" si="32"/>
        <v>0.01</v>
      </c>
      <c r="S850" s="117">
        <v>0</v>
      </c>
      <c r="T850" s="118">
        <f t="shared" si="33"/>
        <v>0</v>
      </c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R850" s="119" t="s">
        <v>187</v>
      </c>
      <c r="AT850" s="119" t="s">
        <v>87</v>
      </c>
      <c r="AU850" s="119" t="s">
        <v>2</v>
      </c>
      <c r="AY850" s="2" t="s">
        <v>85</v>
      </c>
      <c r="BE850" s="120">
        <f t="shared" si="34"/>
        <v>0</v>
      </c>
      <c r="BF850" s="120">
        <f t="shared" si="35"/>
        <v>0</v>
      </c>
      <c r="BG850" s="120">
        <f t="shared" si="36"/>
        <v>0</v>
      </c>
      <c r="BH850" s="120">
        <f t="shared" si="37"/>
        <v>0</v>
      </c>
      <c r="BI850" s="120">
        <f t="shared" si="38"/>
        <v>0</v>
      </c>
      <c r="BJ850" s="2" t="s">
        <v>83</v>
      </c>
      <c r="BK850" s="120">
        <f t="shared" si="39"/>
        <v>0</v>
      </c>
      <c r="BL850" s="2" t="s">
        <v>187</v>
      </c>
      <c r="BM850" s="119" t="s">
        <v>1097</v>
      </c>
    </row>
    <row r="851" spans="1:65" s="14" customFormat="1" ht="32.450000000000003" customHeight="1" x14ac:dyDescent="0.2">
      <c r="A851" s="10"/>
      <c r="B851" s="106"/>
      <c r="C851" s="107" t="s">
        <v>1098</v>
      </c>
      <c r="D851" s="107" t="s">
        <v>87</v>
      </c>
      <c r="E851" s="108" t="s">
        <v>1099</v>
      </c>
      <c r="F851" s="109" t="s">
        <v>1100</v>
      </c>
      <c r="G851" s="110" t="s">
        <v>144</v>
      </c>
      <c r="H851" s="111">
        <v>6</v>
      </c>
      <c r="I851" s="112"/>
      <c r="J851" s="113">
        <f t="shared" si="30"/>
        <v>0</v>
      </c>
      <c r="K851" s="109" t="s">
        <v>10</v>
      </c>
      <c r="L851" s="11"/>
      <c r="M851" s="114" t="s">
        <v>10</v>
      </c>
      <c r="N851" s="115" t="s">
        <v>27</v>
      </c>
      <c r="O851" s="116"/>
      <c r="P851" s="117">
        <f t="shared" si="31"/>
        <v>0</v>
      </c>
      <c r="Q851" s="117">
        <v>1.325E-2</v>
      </c>
      <c r="R851" s="117">
        <f t="shared" si="32"/>
        <v>7.9500000000000001E-2</v>
      </c>
      <c r="S851" s="117">
        <v>0</v>
      </c>
      <c r="T851" s="118">
        <f t="shared" si="33"/>
        <v>0</v>
      </c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R851" s="119" t="s">
        <v>187</v>
      </c>
      <c r="AT851" s="119" t="s">
        <v>87</v>
      </c>
      <c r="AU851" s="119" t="s">
        <v>2</v>
      </c>
      <c r="AY851" s="2" t="s">
        <v>85</v>
      </c>
      <c r="BE851" s="120">
        <f t="shared" si="34"/>
        <v>0</v>
      </c>
      <c r="BF851" s="120">
        <f t="shared" si="35"/>
        <v>0</v>
      </c>
      <c r="BG851" s="120">
        <f t="shared" si="36"/>
        <v>0</v>
      </c>
      <c r="BH851" s="120">
        <f t="shared" si="37"/>
        <v>0</v>
      </c>
      <c r="BI851" s="120">
        <f t="shared" si="38"/>
        <v>0</v>
      </c>
      <c r="BJ851" s="2" t="s">
        <v>83</v>
      </c>
      <c r="BK851" s="120">
        <f t="shared" si="39"/>
        <v>0</v>
      </c>
      <c r="BL851" s="2" t="s">
        <v>187</v>
      </c>
      <c r="BM851" s="119" t="s">
        <v>1101</v>
      </c>
    </row>
    <row r="852" spans="1:65" s="14" customFormat="1" ht="32.450000000000003" customHeight="1" x14ac:dyDescent="0.2">
      <c r="A852" s="10"/>
      <c r="B852" s="106"/>
      <c r="C852" s="107" t="s">
        <v>1102</v>
      </c>
      <c r="D852" s="107" t="s">
        <v>87</v>
      </c>
      <c r="E852" s="108" t="s">
        <v>1103</v>
      </c>
      <c r="F852" s="109" t="s">
        <v>1104</v>
      </c>
      <c r="G852" s="110" t="s">
        <v>1020</v>
      </c>
      <c r="H852" s="111">
        <v>67.400000000000006</v>
      </c>
      <c r="I852" s="112"/>
      <c r="J852" s="113">
        <f t="shared" si="30"/>
        <v>0</v>
      </c>
      <c r="K852" s="109" t="s">
        <v>10</v>
      </c>
      <c r="L852" s="11"/>
      <c r="M852" s="114" t="s">
        <v>10</v>
      </c>
      <c r="N852" s="115" t="s">
        <v>27</v>
      </c>
      <c r="O852" s="116"/>
      <c r="P852" s="117">
        <f t="shared" si="31"/>
        <v>0</v>
      </c>
      <c r="Q852" s="117">
        <v>1E-3</v>
      </c>
      <c r="R852" s="117">
        <f t="shared" si="32"/>
        <v>6.7400000000000002E-2</v>
      </c>
      <c r="S852" s="117">
        <v>0</v>
      </c>
      <c r="T852" s="118">
        <f t="shared" si="33"/>
        <v>0</v>
      </c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R852" s="119" t="s">
        <v>187</v>
      </c>
      <c r="AT852" s="119" t="s">
        <v>87</v>
      </c>
      <c r="AU852" s="119" t="s">
        <v>2</v>
      </c>
      <c r="AY852" s="2" t="s">
        <v>85</v>
      </c>
      <c r="BE852" s="120">
        <f t="shared" si="34"/>
        <v>0</v>
      </c>
      <c r="BF852" s="120">
        <f t="shared" si="35"/>
        <v>0</v>
      </c>
      <c r="BG852" s="120">
        <f t="shared" si="36"/>
        <v>0</v>
      </c>
      <c r="BH852" s="120">
        <f t="shared" si="37"/>
        <v>0</v>
      </c>
      <c r="BI852" s="120">
        <f t="shared" si="38"/>
        <v>0</v>
      </c>
      <c r="BJ852" s="2" t="s">
        <v>83</v>
      </c>
      <c r="BK852" s="120">
        <f t="shared" si="39"/>
        <v>0</v>
      </c>
      <c r="BL852" s="2" t="s">
        <v>187</v>
      </c>
      <c r="BM852" s="119" t="s">
        <v>1105</v>
      </c>
    </row>
    <row r="853" spans="1:65" s="14" customFormat="1" ht="32.450000000000003" customHeight="1" x14ac:dyDescent="0.2">
      <c r="A853" s="10"/>
      <c r="B853" s="106"/>
      <c r="C853" s="107" t="s">
        <v>1106</v>
      </c>
      <c r="D853" s="107" t="s">
        <v>87</v>
      </c>
      <c r="E853" s="108" t="s">
        <v>1107</v>
      </c>
      <c r="F853" s="109" t="s">
        <v>1108</v>
      </c>
      <c r="G853" s="110" t="s">
        <v>144</v>
      </c>
      <c r="H853" s="111">
        <v>5</v>
      </c>
      <c r="I853" s="112"/>
      <c r="J853" s="113">
        <f t="shared" si="30"/>
        <v>0</v>
      </c>
      <c r="K853" s="109" t="s">
        <v>10</v>
      </c>
      <c r="L853" s="11"/>
      <c r="M853" s="114" t="s">
        <v>10</v>
      </c>
      <c r="N853" s="115" t="s">
        <v>27</v>
      </c>
      <c r="O853" s="116"/>
      <c r="P853" s="117">
        <f t="shared" si="31"/>
        <v>0</v>
      </c>
      <c r="Q853" s="117">
        <v>0.02</v>
      </c>
      <c r="R853" s="117">
        <f t="shared" si="32"/>
        <v>0.1</v>
      </c>
      <c r="S853" s="117">
        <v>0</v>
      </c>
      <c r="T853" s="118">
        <f t="shared" si="33"/>
        <v>0</v>
      </c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R853" s="119" t="s">
        <v>187</v>
      </c>
      <c r="AT853" s="119" t="s">
        <v>87</v>
      </c>
      <c r="AU853" s="119" t="s">
        <v>2</v>
      </c>
      <c r="AY853" s="2" t="s">
        <v>85</v>
      </c>
      <c r="BE853" s="120">
        <f t="shared" si="34"/>
        <v>0</v>
      </c>
      <c r="BF853" s="120">
        <f t="shared" si="35"/>
        <v>0</v>
      </c>
      <c r="BG853" s="120">
        <f t="shared" si="36"/>
        <v>0</v>
      </c>
      <c r="BH853" s="120">
        <f t="shared" si="37"/>
        <v>0</v>
      </c>
      <c r="BI853" s="120">
        <f t="shared" si="38"/>
        <v>0</v>
      </c>
      <c r="BJ853" s="2" t="s">
        <v>83</v>
      </c>
      <c r="BK853" s="120">
        <f t="shared" si="39"/>
        <v>0</v>
      </c>
      <c r="BL853" s="2" t="s">
        <v>187</v>
      </c>
      <c r="BM853" s="119" t="s">
        <v>1109</v>
      </c>
    </row>
    <row r="854" spans="1:65" s="14" customFormat="1" ht="32.450000000000003" customHeight="1" x14ac:dyDescent="0.2">
      <c r="A854" s="10"/>
      <c r="B854" s="106"/>
      <c r="C854" s="107" t="s">
        <v>1110</v>
      </c>
      <c r="D854" s="107" t="s">
        <v>87</v>
      </c>
      <c r="E854" s="108" t="s">
        <v>1111</v>
      </c>
      <c r="F854" s="109" t="s">
        <v>1112</v>
      </c>
      <c r="G854" s="110" t="s">
        <v>137</v>
      </c>
      <c r="H854" s="111">
        <v>12.3</v>
      </c>
      <c r="I854" s="112"/>
      <c r="J854" s="113">
        <f t="shared" si="30"/>
        <v>0</v>
      </c>
      <c r="K854" s="109" t="s">
        <v>10</v>
      </c>
      <c r="L854" s="11"/>
      <c r="M854" s="114" t="s">
        <v>10</v>
      </c>
      <c r="N854" s="115" t="s">
        <v>27</v>
      </c>
      <c r="O854" s="116"/>
      <c r="P854" s="117">
        <f t="shared" si="31"/>
        <v>0</v>
      </c>
      <c r="Q854" s="117">
        <v>0.03</v>
      </c>
      <c r="R854" s="117">
        <f t="shared" si="32"/>
        <v>0.36899999999999999</v>
      </c>
      <c r="S854" s="117">
        <v>0</v>
      </c>
      <c r="T854" s="118">
        <f t="shared" si="33"/>
        <v>0</v>
      </c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R854" s="119" t="s">
        <v>187</v>
      </c>
      <c r="AT854" s="119" t="s">
        <v>87</v>
      </c>
      <c r="AU854" s="119" t="s">
        <v>2</v>
      </c>
      <c r="AY854" s="2" t="s">
        <v>85</v>
      </c>
      <c r="BE854" s="120">
        <f t="shared" si="34"/>
        <v>0</v>
      </c>
      <c r="BF854" s="120">
        <f t="shared" si="35"/>
        <v>0</v>
      </c>
      <c r="BG854" s="120">
        <f t="shared" si="36"/>
        <v>0</v>
      </c>
      <c r="BH854" s="120">
        <f t="shared" si="37"/>
        <v>0</v>
      </c>
      <c r="BI854" s="120">
        <f t="shared" si="38"/>
        <v>0</v>
      </c>
      <c r="BJ854" s="2" t="s">
        <v>83</v>
      </c>
      <c r="BK854" s="120">
        <f t="shared" si="39"/>
        <v>0</v>
      </c>
      <c r="BL854" s="2" t="s">
        <v>187</v>
      </c>
      <c r="BM854" s="119" t="s">
        <v>1113</v>
      </c>
    </row>
    <row r="855" spans="1:65" s="14" customFormat="1" ht="32.450000000000003" customHeight="1" x14ac:dyDescent="0.2">
      <c r="A855" s="10"/>
      <c r="B855" s="106"/>
      <c r="C855" s="107" t="s">
        <v>1114</v>
      </c>
      <c r="D855" s="107" t="s">
        <v>87</v>
      </c>
      <c r="E855" s="108" t="s">
        <v>1115</v>
      </c>
      <c r="F855" s="109" t="s">
        <v>1116</v>
      </c>
      <c r="G855" s="110" t="s">
        <v>1020</v>
      </c>
      <c r="H855" s="111">
        <v>219.3</v>
      </c>
      <c r="I855" s="112"/>
      <c r="J855" s="113">
        <f t="shared" si="30"/>
        <v>0</v>
      </c>
      <c r="K855" s="109" t="s">
        <v>10</v>
      </c>
      <c r="L855" s="11"/>
      <c r="M855" s="114" t="s">
        <v>10</v>
      </c>
      <c r="N855" s="115" t="s">
        <v>27</v>
      </c>
      <c r="O855" s="116"/>
      <c r="P855" s="117">
        <f t="shared" si="31"/>
        <v>0</v>
      </c>
      <c r="Q855" s="117">
        <v>1E-3</v>
      </c>
      <c r="R855" s="117">
        <f t="shared" si="32"/>
        <v>0.21930000000000002</v>
      </c>
      <c r="S855" s="117">
        <v>0</v>
      </c>
      <c r="T855" s="118">
        <f t="shared" si="33"/>
        <v>0</v>
      </c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R855" s="119" t="s">
        <v>187</v>
      </c>
      <c r="AT855" s="119" t="s">
        <v>87</v>
      </c>
      <c r="AU855" s="119" t="s">
        <v>2</v>
      </c>
      <c r="AY855" s="2" t="s">
        <v>85</v>
      </c>
      <c r="BE855" s="120">
        <f t="shared" si="34"/>
        <v>0</v>
      </c>
      <c r="BF855" s="120">
        <f t="shared" si="35"/>
        <v>0</v>
      </c>
      <c r="BG855" s="120">
        <f t="shared" si="36"/>
        <v>0</v>
      </c>
      <c r="BH855" s="120">
        <f t="shared" si="37"/>
        <v>0</v>
      </c>
      <c r="BI855" s="120">
        <f t="shared" si="38"/>
        <v>0</v>
      </c>
      <c r="BJ855" s="2" t="s">
        <v>83</v>
      </c>
      <c r="BK855" s="120">
        <f t="shared" si="39"/>
        <v>0</v>
      </c>
      <c r="BL855" s="2" t="s">
        <v>187</v>
      </c>
      <c r="BM855" s="119" t="s">
        <v>1117</v>
      </c>
    </row>
    <row r="856" spans="1:65" s="14" customFormat="1" ht="43.15" customHeight="1" x14ac:dyDescent="0.2">
      <c r="A856" s="10"/>
      <c r="B856" s="106"/>
      <c r="C856" s="107" t="s">
        <v>1118</v>
      </c>
      <c r="D856" s="107" t="s">
        <v>87</v>
      </c>
      <c r="E856" s="108" t="s">
        <v>1119</v>
      </c>
      <c r="F856" s="109" t="s">
        <v>1120</v>
      </c>
      <c r="G856" s="110" t="s">
        <v>113</v>
      </c>
      <c r="H856" s="111">
        <v>19.393000000000001</v>
      </c>
      <c r="I856" s="112"/>
      <c r="J856" s="113">
        <f t="shared" si="30"/>
        <v>0</v>
      </c>
      <c r="K856" s="109" t="s">
        <v>91</v>
      </c>
      <c r="L856" s="11"/>
      <c r="M856" s="114" t="s">
        <v>10</v>
      </c>
      <c r="N856" s="115" t="s">
        <v>27</v>
      </c>
      <c r="O856" s="116"/>
      <c r="P856" s="117">
        <f t="shared" si="31"/>
        <v>0</v>
      </c>
      <c r="Q856" s="117">
        <v>0</v>
      </c>
      <c r="R856" s="117">
        <f t="shared" si="32"/>
        <v>0</v>
      </c>
      <c r="S856" s="117">
        <v>0</v>
      </c>
      <c r="T856" s="118">
        <f t="shared" si="33"/>
        <v>0</v>
      </c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R856" s="119" t="s">
        <v>187</v>
      </c>
      <c r="AT856" s="119" t="s">
        <v>87</v>
      </c>
      <c r="AU856" s="119" t="s">
        <v>2</v>
      </c>
      <c r="AY856" s="2" t="s">
        <v>85</v>
      </c>
      <c r="BE856" s="120">
        <f t="shared" si="34"/>
        <v>0</v>
      </c>
      <c r="BF856" s="120">
        <f t="shared" si="35"/>
        <v>0</v>
      </c>
      <c r="BG856" s="120">
        <f t="shared" si="36"/>
        <v>0</v>
      </c>
      <c r="BH856" s="120">
        <f t="shared" si="37"/>
        <v>0</v>
      </c>
      <c r="BI856" s="120">
        <f t="shared" si="38"/>
        <v>0</v>
      </c>
      <c r="BJ856" s="2" t="s">
        <v>83</v>
      </c>
      <c r="BK856" s="120">
        <f t="shared" si="39"/>
        <v>0</v>
      </c>
      <c r="BL856" s="2" t="s">
        <v>187</v>
      </c>
      <c r="BM856" s="119" t="s">
        <v>1121</v>
      </c>
    </row>
    <row r="857" spans="1:65" s="92" customFormat="1" ht="22.9" customHeight="1" x14ac:dyDescent="0.2">
      <c r="B857" s="93"/>
      <c r="D857" s="94" t="s">
        <v>81</v>
      </c>
      <c r="E857" s="104" t="s">
        <v>1122</v>
      </c>
      <c r="F857" s="104" t="s">
        <v>1123</v>
      </c>
      <c r="I857" s="96"/>
      <c r="J857" s="105">
        <f>BK857</f>
        <v>0</v>
      </c>
      <c r="L857" s="93"/>
      <c r="M857" s="98"/>
      <c r="N857" s="99"/>
      <c r="O857" s="99"/>
      <c r="P857" s="100">
        <f>SUM(P858:P871)</f>
        <v>0</v>
      </c>
      <c r="Q857" s="99"/>
      <c r="R857" s="100">
        <f>SUM(R858:R871)</f>
        <v>0</v>
      </c>
      <c r="S857" s="99"/>
      <c r="T857" s="101">
        <f>SUM(T858:T871)</f>
        <v>0</v>
      </c>
      <c r="AR857" s="94" t="s">
        <v>2</v>
      </c>
      <c r="AT857" s="102" t="s">
        <v>81</v>
      </c>
      <c r="AU857" s="102" t="s">
        <v>83</v>
      </c>
      <c r="AY857" s="94" t="s">
        <v>85</v>
      </c>
      <c r="BK857" s="103">
        <f>SUM(BK858:BK871)</f>
        <v>0</v>
      </c>
    </row>
    <row r="858" spans="1:65" s="14" customFormat="1" ht="54" customHeight="1" x14ac:dyDescent="0.2">
      <c r="A858" s="10"/>
      <c r="B858" s="106"/>
      <c r="C858" s="107" t="s">
        <v>1124</v>
      </c>
      <c r="D858" s="107" t="s">
        <v>87</v>
      </c>
      <c r="E858" s="108" t="s">
        <v>1125</v>
      </c>
      <c r="F858" s="109" t="s">
        <v>1126</v>
      </c>
      <c r="G858" s="110" t="s">
        <v>137</v>
      </c>
      <c r="H858" s="111">
        <v>3851.134</v>
      </c>
      <c r="I858" s="112"/>
      <c r="J858" s="113">
        <f>ROUND(I858*H858,2)</f>
        <v>0</v>
      </c>
      <c r="K858" s="109" t="s">
        <v>10</v>
      </c>
      <c r="L858" s="11"/>
      <c r="M858" s="114" t="s">
        <v>10</v>
      </c>
      <c r="N858" s="115" t="s">
        <v>27</v>
      </c>
      <c r="O858" s="116"/>
      <c r="P858" s="117">
        <f>O858*H858</f>
        <v>0</v>
      </c>
      <c r="Q858" s="117">
        <v>0</v>
      </c>
      <c r="R858" s="117">
        <f>Q858*H858</f>
        <v>0</v>
      </c>
      <c r="S858" s="117">
        <v>0</v>
      </c>
      <c r="T858" s="118">
        <f>S858*H858</f>
        <v>0</v>
      </c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R858" s="119" t="s">
        <v>187</v>
      </c>
      <c r="AT858" s="119" t="s">
        <v>87</v>
      </c>
      <c r="AU858" s="119" t="s">
        <v>2</v>
      </c>
      <c r="AY858" s="2" t="s">
        <v>85</v>
      </c>
      <c r="BE858" s="120">
        <f>IF(N858="základní",J858,0)</f>
        <v>0</v>
      </c>
      <c r="BF858" s="120">
        <f>IF(N858="snížená",J858,0)</f>
        <v>0</v>
      </c>
      <c r="BG858" s="120">
        <f>IF(N858="zákl. přenesená",J858,0)</f>
        <v>0</v>
      </c>
      <c r="BH858" s="120">
        <f>IF(N858="sníž. přenesená",J858,0)</f>
        <v>0</v>
      </c>
      <c r="BI858" s="120">
        <f>IF(N858="nulová",J858,0)</f>
        <v>0</v>
      </c>
      <c r="BJ858" s="2" t="s">
        <v>83</v>
      </c>
      <c r="BK858" s="120">
        <f>ROUND(I858*H858,2)</f>
        <v>0</v>
      </c>
      <c r="BL858" s="2" t="s">
        <v>187</v>
      </c>
      <c r="BM858" s="119" t="s">
        <v>1127</v>
      </c>
    </row>
    <row r="859" spans="1:65" s="130" customFormat="1" x14ac:dyDescent="0.2">
      <c r="B859" s="131"/>
      <c r="D859" s="123" t="s">
        <v>94</v>
      </c>
      <c r="E859" s="132" t="s">
        <v>10</v>
      </c>
      <c r="F859" s="133" t="s">
        <v>1128</v>
      </c>
      <c r="H859" s="134">
        <v>1933.24</v>
      </c>
      <c r="I859" s="135"/>
      <c r="L859" s="131"/>
      <c r="M859" s="136"/>
      <c r="N859" s="137"/>
      <c r="O859" s="137"/>
      <c r="P859" s="137"/>
      <c r="Q859" s="137"/>
      <c r="R859" s="137"/>
      <c r="S859" s="137"/>
      <c r="T859" s="138"/>
      <c r="AT859" s="132" t="s">
        <v>94</v>
      </c>
      <c r="AU859" s="132" t="s">
        <v>2</v>
      </c>
      <c r="AV859" s="130" t="s">
        <v>2</v>
      </c>
      <c r="AW859" s="130" t="s">
        <v>96</v>
      </c>
      <c r="AX859" s="130" t="s">
        <v>84</v>
      </c>
      <c r="AY859" s="132" t="s">
        <v>85</v>
      </c>
    </row>
    <row r="860" spans="1:65" s="130" customFormat="1" x14ac:dyDescent="0.2">
      <c r="B860" s="131"/>
      <c r="D860" s="123" t="s">
        <v>94</v>
      </c>
      <c r="E860" s="132" t="s">
        <v>10</v>
      </c>
      <c r="F860" s="133" t="s">
        <v>1129</v>
      </c>
      <c r="H860" s="134">
        <v>460.98</v>
      </c>
      <c r="I860" s="135"/>
      <c r="L860" s="131"/>
      <c r="M860" s="136"/>
      <c r="N860" s="137"/>
      <c r="O860" s="137"/>
      <c r="P860" s="137"/>
      <c r="Q860" s="137"/>
      <c r="R860" s="137"/>
      <c r="S860" s="137"/>
      <c r="T860" s="138"/>
      <c r="AT860" s="132" t="s">
        <v>94</v>
      </c>
      <c r="AU860" s="132" t="s">
        <v>2</v>
      </c>
      <c r="AV860" s="130" t="s">
        <v>2</v>
      </c>
      <c r="AW860" s="130" t="s">
        <v>96</v>
      </c>
      <c r="AX860" s="130" t="s">
        <v>84</v>
      </c>
      <c r="AY860" s="132" t="s">
        <v>85</v>
      </c>
    </row>
    <row r="861" spans="1:65" s="130" customFormat="1" x14ac:dyDescent="0.2">
      <c r="B861" s="131"/>
      <c r="D861" s="123" t="s">
        <v>94</v>
      </c>
      <c r="E861" s="132" t="s">
        <v>10</v>
      </c>
      <c r="F861" s="133" t="s">
        <v>1130</v>
      </c>
      <c r="H861" s="134">
        <v>1390.12</v>
      </c>
      <c r="I861" s="135"/>
      <c r="L861" s="131"/>
      <c r="M861" s="136"/>
      <c r="N861" s="137"/>
      <c r="O861" s="137"/>
      <c r="P861" s="137"/>
      <c r="Q861" s="137"/>
      <c r="R861" s="137"/>
      <c r="S861" s="137"/>
      <c r="T861" s="138"/>
      <c r="AT861" s="132" t="s">
        <v>94</v>
      </c>
      <c r="AU861" s="132" t="s">
        <v>2</v>
      </c>
      <c r="AV861" s="130" t="s">
        <v>2</v>
      </c>
      <c r="AW861" s="130" t="s">
        <v>96</v>
      </c>
      <c r="AX861" s="130" t="s">
        <v>84</v>
      </c>
      <c r="AY861" s="132" t="s">
        <v>85</v>
      </c>
    </row>
    <row r="862" spans="1:65" s="130" customFormat="1" x14ac:dyDescent="0.2">
      <c r="B862" s="131"/>
      <c r="D862" s="123" t="s">
        <v>94</v>
      </c>
      <c r="E862" s="132" t="s">
        <v>10</v>
      </c>
      <c r="F862" s="133" t="s">
        <v>1131</v>
      </c>
      <c r="H862" s="134">
        <v>46.45</v>
      </c>
      <c r="I862" s="135"/>
      <c r="L862" s="131"/>
      <c r="M862" s="136"/>
      <c r="N862" s="137"/>
      <c r="O862" s="137"/>
      <c r="P862" s="137"/>
      <c r="Q862" s="137"/>
      <c r="R862" s="137"/>
      <c r="S862" s="137"/>
      <c r="T862" s="138"/>
      <c r="AT862" s="132" t="s">
        <v>94</v>
      </c>
      <c r="AU862" s="132" t="s">
        <v>2</v>
      </c>
      <c r="AV862" s="130" t="s">
        <v>2</v>
      </c>
      <c r="AW862" s="130" t="s">
        <v>96</v>
      </c>
      <c r="AX862" s="130" t="s">
        <v>84</v>
      </c>
      <c r="AY862" s="132" t="s">
        <v>85</v>
      </c>
    </row>
    <row r="863" spans="1:65" s="130" customFormat="1" x14ac:dyDescent="0.2">
      <c r="B863" s="131"/>
      <c r="D863" s="123" t="s">
        <v>94</v>
      </c>
      <c r="E863" s="132" t="s">
        <v>10</v>
      </c>
      <c r="F863" s="133" t="s">
        <v>1132</v>
      </c>
      <c r="H863" s="134">
        <v>7.2039999999999997</v>
      </c>
      <c r="I863" s="135"/>
      <c r="L863" s="131"/>
      <c r="M863" s="136"/>
      <c r="N863" s="137"/>
      <c r="O863" s="137"/>
      <c r="P863" s="137"/>
      <c r="Q863" s="137"/>
      <c r="R863" s="137"/>
      <c r="S863" s="137"/>
      <c r="T863" s="138"/>
      <c r="AT863" s="132" t="s">
        <v>94</v>
      </c>
      <c r="AU863" s="132" t="s">
        <v>2</v>
      </c>
      <c r="AV863" s="130" t="s">
        <v>2</v>
      </c>
      <c r="AW863" s="130" t="s">
        <v>96</v>
      </c>
      <c r="AX863" s="130" t="s">
        <v>84</v>
      </c>
      <c r="AY863" s="132" t="s">
        <v>85</v>
      </c>
    </row>
    <row r="864" spans="1:65" s="130" customFormat="1" x14ac:dyDescent="0.2">
      <c r="B864" s="131"/>
      <c r="D864" s="123" t="s">
        <v>94</v>
      </c>
      <c r="E864" s="132" t="s">
        <v>10</v>
      </c>
      <c r="F864" s="133" t="s">
        <v>1133</v>
      </c>
      <c r="H864" s="134">
        <v>13.14</v>
      </c>
      <c r="I864" s="135"/>
      <c r="L864" s="131"/>
      <c r="M864" s="136"/>
      <c r="N864" s="137"/>
      <c r="O864" s="137"/>
      <c r="P864" s="137"/>
      <c r="Q864" s="137"/>
      <c r="R864" s="137"/>
      <c r="S864" s="137"/>
      <c r="T864" s="138"/>
      <c r="AT864" s="132" t="s">
        <v>94</v>
      </c>
      <c r="AU864" s="132" t="s">
        <v>2</v>
      </c>
      <c r="AV864" s="130" t="s">
        <v>2</v>
      </c>
      <c r="AW864" s="130" t="s">
        <v>96</v>
      </c>
      <c r="AX864" s="130" t="s">
        <v>84</v>
      </c>
      <c r="AY864" s="132" t="s">
        <v>85</v>
      </c>
    </row>
    <row r="865" spans="1:65" s="139" customFormat="1" x14ac:dyDescent="0.2">
      <c r="B865" s="140"/>
      <c r="D865" s="123" t="s">
        <v>94</v>
      </c>
      <c r="E865" s="141" t="s">
        <v>10</v>
      </c>
      <c r="F865" s="142" t="s">
        <v>100</v>
      </c>
      <c r="H865" s="143">
        <v>3851.134</v>
      </c>
      <c r="I865" s="144"/>
      <c r="L865" s="140"/>
      <c r="M865" s="145"/>
      <c r="N865" s="146"/>
      <c r="O865" s="146"/>
      <c r="P865" s="146"/>
      <c r="Q865" s="146"/>
      <c r="R865" s="146"/>
      <c r="S865" s="146"/>
      <c r="T865" s="147"/>
      <c r="AT865" s="141" t="s">
        <v>94</v>
      </c>
      <c r="AU865" s="141" t="s">
        <v>2</v>
      </c>
      <c r="AV865" s="139" t="s">
        <v>92</v>
      </c>
      <c r="AW865" s="139" t="s">
        <v>96</v>
      </c>
      <c r="AX865" s="139" t="s">
        <v>83</v>
      </c>
      <c r="AY865" s="141" t="s">
        <v>85</v>
      </c>
    </row>
    <row r="866" spans="1:65" s="14" customFormat="1" ht="32.450000000000003" customHeight="1" x14ac:dyDescent="0.2">
      <c r="A866" s="10"/>
      <c r="B866" s="106"/>
      <c r="C866" s="107" t="s">
        <v>1134</v>
      </c>
      <c r="D866" s="107" t="s">
        <v>87</v>
      </c>
      <c r="E866" s="108" t="s">
        <v>1135</v>
      </c>
      <c r="F866" s="109" t="s">
        <v>1136</v>
      </c>
      <c r="G866" s="110" t="s">
        <v>137</v>
      </c>
      <c r="H866" s="111">
        <v>460.98</v>
      </c>
      <c r="I866" s="112"/>
      <c r="J866" s="113">
        <f>ROUND(I866*H866,2)</f>
        <v>0</v>
      </c>
      <c r="K866" s="109" t="s">
        <v>10</v>
      </c>
      <c r="L866" s="11"/>
      <c r="M866" s="114" t="s">
        <v>10</v>
      </c>
      <c r="N866" s="115" t="s">
        <v>27</v>
      </c>
      <c r="O866" s="116"/>
      <c r="P866" s="117">
        <f>O866*H866</f>
        <v>0</v>
      </c>
      <c r="Q866" s="117">
        <v>0</v>
      </c>
      <c r="R866" s="117">
        <f>Q866*H866</f>
        <v>0</v>
      </c>
      <c r="S866" s="117">
        <v>0</v>
      </c>
      <c r="T866" s="118">
        <f>S866*H866</f>
        <v>0</v>
      </c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R866" s="119" t="s">
        <v>187</v>
      </c>
      <c r="AT866" s="119" t="s">
        <v>87</v>
      </c>
      <c r="AU866" s="119" t="s">
        <v>2</v>
      </c>
      <c r="AY866" s="2" t="s">
        <v>85</v>
      </c>
      <c r="BE866" s="120">
        <f>IF(N866="základní",J866,0)</f>
        <v>0</v>
      </c>
      <c r="BF866" s="120">
        <f>IF(N866="snížená",J866,0)</f>
        <v>0</v>
      </c>
      <c r="BG866" s="120">
        <f>IF(N866="zákl. přenesená",J866,0)</f>
        <v>0</v>
      </c>
      <c r="BH866" s="120">
        <f>IF(N866="sníž. přenesená",J866,0)</f>
        <v>0</v>
      </c>
      <c r="BI866" s="120">
        <f>IF(N866="nulová",J866,0)</f>
        <v>0</v>
      </c>
      <c r="BJ866" s="2" t="s">
        <v>83</v>
      </c>
      <c r="BK866" s="120">
        <f>ROUND(I866*H866,2)</f>
        <v>0</v>
      </c>
      <c r="BL866" s="2" t="s">
        <v>187</v>
      </c>
      <c r="BM866" s="119" t="s">
        <v>1137</v>
      </c>
    </row>
    <row r="867" spans="1:65" s="130" customFormat="1" x14ac:dyDescent="0.2">
      <c r="B867" s="131"/>
      <c r="D867" s="123" t="s">
        <v>94</v>
      </c>
      <c r="E867" s="132" t="s">
        <v>10</v>
      </c>
      <c r="F867" s="133" t="s">
        <v>1138</v>
      </c>
      <c r="H867" s="134">
        <v>460.98</v>
      </c>
      <c r="I867" s="135"/>
      <c r="L867" s="131"/>
      <c r="M867" s="136"/>
      <c r="N867" s="137"/>
      <c r="O867" s="137"/>
      <c r="P867" s="137"/>
      <c r="Q867" s="137"/>
      <c r="R867" s="137"/>
      <c r="S867" s="137"/>
      <c r="T867" s="138"/>
      <c r="AT867" s="132" t="s">
        <v>94</v>
      </c>
      <c r="AU867" s="132" t="s">
        <v>2</v>
      </c>
      <c r="AV867" s="130" t="s">
        <v>2</v>
      </c>
      <c r="AW867" s="130" t="s">
        <v>96</v>
      </c>
      <c r="AX867" s="130" t="s">
        <v>83</v>
      </c>
      <c r="AY867" s="132" t="s">
        <v>85</v>
      </c>
    </row>
    <row r="868" spans="1:65" s="14" customFormat="1" ht="14.45" customHeight="1" x14ac:dyDescent="0.2">
      <c r="A868" s="10"/>
      <c r="B868" s="106"/>
      <c r="C868" s="107" t="s">
        <v>1139</v>
      </c>
      <c r="D868" s="107" t="s">
        <v>87</v>
      </c>
      <c r="E868" s="108" t="s">
        <v>1140</v>
      </c>
      <c r="F868" s="109" t="s">
        <v>1141</v>
      </c>
      <c r="G868" s="110" t="s">
        <v>184</v>
      </c>
      <c r="H868" s="111">
        <v>859.25</v>
      </c>
      <c r="I868" s="112"/>
      <c r="J868" s="113">
        <f>ROUND(I868*H868,2)</f>
        <v>0</v>
      </c>
      <c r="K868" s="109" t="s">
        <v>10</v>
      </c>
      <c r="L868" s="11"/>
      <c r="M868" s="114" t="s">
        <v>10</v>
      </c>
      <c r="N868" s="115" t="s">
        <v>27</v>
      </c>
      <c r="O868" s="116"/>
      <c r="P868" s="117">
        <f>O868*H868</f>
        <v>0</v>
      </c>
      <c r="Q868" s="117">
        <v>0</v>
      </c>
      <c r="R868" s="117">
        <f>Q868*H868</f>
        <v>0</v>
      </c>
      <c r="S868" s="117">
        <v>0</v>
      </c>
      <c r="T868" s="118">
        <f>S868*H868</f>
        <v>0</v>
      </c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R868" s="119" t="s">
        <v>187</v>
      </c>
      <c r="AT868" s="119" t="s">
        <v>87</v>
      </c>
      <c r="AU868" s="119" t="s">
        <v>2</v>
      </c>
      <c r="AY868" s="2" t="s">
        <v>85</v>
      </c>
      <c r="BE868" s="120">
        <f>IF(N868="základní",J868,0)</f>
        <v>0</v>
      </c>
      <c r="BF868" s="120">
        <f>IF(N868="snížená",J868,0)</f>
        <v>0</v>
      </c>
      <c r="BG868" s="120">
        <f>IF(N868="zákl. přenesená",J868,0)</f>
        <v>0</v>
      </c>
      <c r="BH868" s="120">
        <f>IF(N868="sníž. přenesená",J868,0)</f>
        <v>0</v>
      </c>
      <c r="BI868" s="120">
        <f>IF(N868="nulová",J868,0)</f>
        <v>0</v>
      </c>
      <c r="BJ868" s="2" t="s">
        <v>83</v>
      </c>
      <c r="BK868" s="120">
        <f>ROUND(I868*H868,2)</f>
        <v>0</v>
      </c>
      <c r="BL868" s="2" t="s">
        <v>187</v>
      </c>
      <c r="BM868" s="119" t="s">
        <v>1142</v>
      </c>
    </row>
    <row r="869" spans="1:65" s="130" customFormat="1" x14ac:dyDescent="0.2">
      <c r="B869" s="131"/>
      <c r="D869" s="123" t="s">
        <v>94</v>
      </c>
      <c r="E869" s="132" t="s">
        <v>10</v>
      </c>
      <c r="F869" s="133" t="s">
        <v>1143</v>
      </c>
      <c r="H869" s="134">
        <v>436.14</v>
      </c>
      <c r="I869" s="135"/>
      <c r="L869" s="131"/>
      <c r="M869" s="136"/>
      <c r="N869" s="137"/>
      <c r="O869" s="137"/>
      <c r="P869" s="137"/>
      <c r="Q869" s="137"/>
      <c r="R869" s="137"/>
      <c r="S869" s="137"/>
      <c r="T869" s="138"/>
      <c r="AT869" s="132" t="s">
        <v>94</v>
      </c>
      <c r="AU869" s="132" t="s">
        <v>2</v>
      </c>
      <c r="AV869" s="130" t="s">
        <v>2</v>
      </c>
      <c r="AW869" s="130" t="s">
        <v>96</v>
      </c>
      <c r="AX869" s="130" t="s">
        <v>84</v>
      </c>
      <c r="AY869" s="132" t="s">
        <v>85</v>
      </c>
    </row>
    <row r="870" spans="1:65" s="130" customFormat="1" x14ac:dyDescent="0.2">
      <c r="B870" s="131"/>
      <c r="D870" s="123" t="s">
        <v>94</v>
      </c>
      <c r="E870" s="132" t="s">
        <v>10</v>
      </c>
      <c r="F870" s="133" t="s">
        <v>1144</v>
      </c>
      <c r="H870" s="134">
        <v>423.11</v>
      </c>
      <c r="I870" s="135"/>
      <c r="L870" s="131"/>
      <c r="M870" s="136"/>
      <c r="N870" s="137"/>
      <c r="O870" s="137"/>
      <c r="P870" s="137"/>
      <c r="Q870" s="137"/>
      <c r="R870" s="137"/>
      <c r="S870" s="137"/>
      <c r="T870" s="138"/>
      <c r="AT870" s="132" t="s">
        <v>94</v>
      </c>
      <c r="AU870" s="132" t="s">
        <v>2</v>
      </c>
      <c r="AV870" s="130" t="s">
        <v>2</v>
      </c>
      <c r="AW870" s="130" t="s">
        <v>96</v>
      </c>
      <c r="AX870" s="130" t="s">
        <v>84</v>
      </c>
      <c r="AY870" s="132" t="s">
        <v>85</v>
      </c>
    </row>
    <row r="871" spans="1:65" s="139" customFormat="1" x14ac:dyDescent="0.2">
      <c r="B871" s="140"/>
      <c r="D871" s="123" t="s">
        <v>94</v>
      </c>
      <c r="E871" s="141" t="s">
        <v>10</v>
      </c>
      <c r="F871" s="142" t="s">
        <v>100</v>
      </c>
      <c r="H871" s="143">
        <v>859.25</v>
      </c>
      <c r="I871" s="144"/>
      <c r="L871" s="140"/>
      <c r="M871" s="145"/>
      <c r="N871" s="146"/>
      <c r="O871" s="146"/>
      <c r="P871" s="146"/>
      <c r="Q871" s="146"/>
      <c r="R871" s="146"/>
      <c r="S871" s="146"/>
      <c r="T871" s="147"/>
      <c r="AT871" s="141" t="s">
        <v>94</v>
      </c>
      <c r="AU871" s="141" t="s">
        <v>2</v>
      </c>
      <c r="AV871" s="139" t="s">
        <v>92</v>
      </c>
      <c r="AW871" s="139" t="s">
        <v>96</v>
      </c>
      <c r="AX871" s="139" t="s">
        <v>83</v>
      </c>
      <c r="AY871" s="141" t="s">
        <v>85</v>
      </c>
    </row>
    <row r="872" spans="1:65" s="92" customFormat="1" ht="22.9" customHeight="1" x14ac:dyDescent="0.2">
      <c r="B872" s="93"/>
      <c r="D872" s="94" t="s">
        <v>81</v>
      </c>
      <c r="E872" s="104" t="s">
        <v>1145</v>
      </c>
      <c r="F872" s="104" t="s">
        <v>1146</v>
      </c>
      <c r="I872" s="96"/>
      <c r="J872" s="105">
        <f>BK872</f>
        <v>0</v>
      </c>
      <c r="L872" s="93"/>
      <c r="M872" s="98"/>
      <c r="N872" s="99"/>
      <c r="O872" s="99"/>
      <c r="P872" s="100">
        <f>SUM(P873:P981)</f>
        <v>0</v>
      </c>
      <c r="Q872" s="99"/>
      <c r="R872" s="100">
        <f>SUM(R873:R981)</f>
        <v>0.74940400000000007</v>
      </c>
      <c r="S872" s="99"/>
      <c r="T872" s="101">
        <f>SUM(T873:T981)</f>
        <v>0</v>
      </c>
      <c r="AR872" s="94" t="s">
        <v>2</v>
      </c>
      <c r="AT872" s="102" t="s">
        <v>81</v>
      </c>
      <c r="AU872" s="102" t="s">
        <v>83</v>
      </c>
      <c r="AY872" s="94" t="s">
        <v>85</v>
      </c>
      <c r="BK872" s="103">
        <f>SUM(BK873:BK981)</f>
        <v>0</v>
      </c>
    </row>
    <row r="873" spans="1:65" s="14" customFormat="1" ht="14.45" customHeight="1" x14ac:dyDescent="0.2">
      <c r="A873" s="10"/>
      <c r="B873" s="106"/>
      <c r="C873" s="107" t="s">
        <v>1147</v>
      </c>
      <c r="D873" s="107" t="s">
        <v>87</v>
      </c>
      <c r="E873" s="108" t="s">
        <v>1148</v>
      </c>
      <c r="F873" s="109" t="s">
        <v>1149</v>
      </c>
      <c r="G873" s="110" t="s">
        <v>137</v>
      </c>
      <c r="H873" s="111">
        <v>5.9059999999999997</v>
      </c>
      <c r="I873" s="112"/>
      <c r="J873" s="113">
        <f>ROUND(I873*H873,2)</f>
        <v>0</v>
      </c>
      <c r="K873" s="109" t="s">
        <v>10</v>
      </c>
      <c r="L873" s="11"/>
      <c r="M873" s="114" t="s">
        <v>10</v>
      </c>
      <c r="N873" s="115" t="s">
        <v>27</v>
      </c>
      <c r="O873" s="116"/>
      <c r="P873" s="117">
        <f>O873*H873</f>
        <v>0</v>
      </c>
      <c r="Q873" s="117">
        <v>0</v>
      </c>
      <c r="R873" s="117">
        <f>Q873*H873</f>
        <v>0</v>
      </c>
      <c r="S873" s="117">
        <v>0</v>
      </c>
      <c r="T873" s="118">
        <f>S873*H873</f>
        <v>0</v>
      </c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R873" s="119" t="s">
        <v>187</v>
      </c>
      <c r="AT873" s="119" t="s">
        <v>87</v>
      </c>
      <c r="AU873" s="119" t="s">
        <v>2</v>
      </c>
      <c r="AY873" s="2" t="s">
        <v>85</v>
      </c>
      <c r="BE873" s="120">
        <f>IF(N873="základní",J873,0)</f>
        <v>0</v>
      </c>
      <c r="BF873" s="120">
        <f>IF(N873="snížená",J873,0)</f>
        <v>0</v>
      </c>
      <c r="BG873" s="120">
        <f>IF(N873="zákl. přenesená",J873,0)</f>
        <v>0</v>
      </c>
      <c r="BH873" s="120">
        <f>IF(N873="sníž. přenesená",J873,0)</f>
        <v>0</v>
      </c>
      <c r="BI873" s="120">
        <f>IF(N873="nulová",J873,0)</f>
        <v>0</v>
      </c>
      <c r="BJ873" s="2" t="s">
        <v>83</v>
      </c>
      <c r="BK873" s="120">
        <f>ROUND(I873*H873,2)</f>
        <v>0</v>
      </c>
      <c r="BL873" s="2" t="s">
        <v>187</v>
      </c>
      <c r="BM873" s="119" t="s">
        <v>1150</v>
      </c>
    </row>
    <row r="874" spans="1:65" s="130" customFormat="1" x14ac:dyDescent="0.2">
      <c r="B874" s="131"/>
      <c r="D874" s="123" t="s">
        <v>94</v>
      </c>
      <c r="E874" s="132" t="s">
        <v>10</v>
      </c>
      <c r="F874" s="133" t="s">
        <v>1151</v>
      </c>
      <c r="H874" s="134">
        <v>5.9059999999999997</v>
      </c>
      <c r="I874" s="135"/>
      <c r="L874" s="131"/>
      <c r="M874" s="136"/>
      <c r="N874" s="137"/>
      <c r="O874" s="137"/>
      <c r="P874" s="137"/>
      <c r="Q874" s="137"/>
      <c r="R874" s="137"/>
      <c r="S874" s="137"/>
      <c r="T874" s="138"/>
      <c r="AT874" s="132" t="s">
        <v>94</v>
      </c>
      <c r="AU874" s="132" t="s">
        <v>2</v>
      </c>
      <c r="AV874" s="130" t="s">
        <v>2</v>
      </c>
      <c r="AW874" s="130" t="s">
        <v>96</v>
      </c>
      <c r="AX874" s="130" t="s">
        <v>83</v>
      </c>
      <c r="AY874" s="132" t="s">
        <v>85</v>
      </c>
    </row>
    <row r="875" spans="1:65" s="14" customFormat="1" ht="43.15" customHeight="1" x14ac:dyDescent="0.2">
      <c r="A875" s="10"/>
      <c r="B875" s="106"/>
      <c r="C875" s="107" t="s">
        <v>1152</v>
      </c>
      <c r="D875" s="107" t="s">
        <v>87</v>
      </c>
      <c r="E875" s="108" t="s">
        <v>1153</v>
      </c>
      <c r="F875" s="109" t="s">
        <v>1154</v>
      </c>
      <c r="G875" s="110" t="s">
        <v>137</v>
      </c>
      <c r="H875" s="111">
        <v>7494.04</v>
      </c>
      <c r="I875" s="112"/>
      <c r="J875" s="113">
        <f>ROUND(I875*H875,2)</f>
        <v>0</v>
      </c>
      <c r="K875" s="109" t="s">
        <v>91</v>
      </c>
      <c r="L875" s="11"/>
      <c r="M875" s="114" t="s">
        <v>10</v>
      </c>
      <c r="N875" s="115" t="s">
        <v>27</v>
      </c>
      <c r="O875" s="116"/>
      <c r="P875" s="117">
        <f>O875*H875</f>
        <v>0</v>
      </c>
      <c r="Q875" s="117">
        <v>1E-4</v>
      </c>
      <c r="R875" s="117">
        <f>Q875*H875</f>
        <v>0.74940400000000007</v>
      </c>
      <c r="S875" s="117">
        <v>0</v>
      </c>
      <c r="T875" s="118">
        <f>S875*H875</f>
        <v>0</v>
      </c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R875" s="119" t="s">
        <v>187</v>
      </c>
      <c r="AT875" s="119" t="s">
        <v>87</v>
      </c>
      <c r="AU875" s="119" t="s">
        <v>2</v>
      </c>
      <c r="AY875" s="2" t="s">
        <v>85</v>
      </c>
      <c r="BE875" s="120">
        <f>IF(N875="základní",J875,0)</f>
        <v>0</v>
      </c>
      <c r="BF875" s="120">
        <f>IF(N875="snížená",J875,0)</f>
        <v>0</v>
      </c>
      <c r="BG875" s="120">
        <f>IF(N875="zákl. přenesená",J875,0)</f>
        <v>0</v>
      </c>
      <c r="BH875" s="120">
        <f>IF(N875="sníž. přenesená",J875,0)</f>
        <v>0</v>
      </c>
      <c r="BI875" s="120">
        <f>IF(N875="nulová",J875,0)</f>
        <v>0</v>
      </c>
      <c r="BJ875" s="2" t="s">
        <v>83</v>
      </c>
      <c r="BK875" s="120">
        <f>ROUND(I875*H875,2)</f>
        <v>0</v>
      </c>
      <c r="BL875" s="2" t="s">
        <v>187</v>
      </c>
      <c r="BM875" s="119" t="s">
        <v>1155</v>
      </c>
    </row>
    <row r="876" spans="1:65" s="121" customFormat="1" x14ac:dyDescent="0.2">
      <c r="B876" s="122"/>
      <c r="D876" s="123" t="s">
        <v>94</v>
      </c>
      <c r="E876" s="124" t="s">
        <v>10</v>
      </c>
      <c r="F876" s="125" t="s">
        <v>1156</v>
      </c>
      <c r="H876" s="124" t="s">
        <v>10</v>
      </c>
      <c r="I876" s="126"/>
      <c r="L876" s="122"/>
      <c r="M876" s="127"/>
      <c r="N876" s="128"/>
      <c r="O876" s="128"/>
      <c r="P876" s="128"/>
      <c r="Q876" s="128"/>
      <c r="R876" s="128"/>
      <c r="S876" s="128"/>
      <c r="T876" s="129"/>
      <c r="AT876" s="124" t="s">
        <v>94</v>
      </c>
      <c r="AU876" s="124" t="s">
        <v>2</v>
      </c>
      <c r="AV876" s="121" t="s">
        <v>83</v>
      </c>
      <c r="AW876" s="121" t="s">
        <v>96</v>
      </c>
      <c r="AX876" s="121" t="s">
        <v>84</v>
      </c>
      <c r="AY876" s="124" t="s">
        <v>85</v>
      </c>
    </row>
    <row r="877" spans="1:65" s="121" customFormat="1" x14ac:dyDescent="0.2">
      <c r="B877" s="122"/>
      <c r="D877" s="123" t="s">
        <v>94</v>
      </c>
      <c r="E877" s="124" t="s">
        <v>10</v>
      </c>
      <c r="F877" s="125" t="s">
        <v>335</v>
      </c>
      <c r="H877" s="124" t="s">
        <v>10</v>
      </c>
      <c r="I877" s="126"/>
      <c r="L877" s="122"/>
      <c r="M877" s="127"/>
      <c r="N877" s="128"/>
      <c r="O877" s="128"/>
      <c r="P877" s="128"/>
      <c r="Q877" s="128"/>
      <c r="R877" s="128"/>
      <c r="S877" s="128"/>
      <c r="T877" s="129"/>
      <c r="AT877" s="124" t="s">
        <v>94</v>
      </c>
      <c r="AU877" s="124" t="s">
        <v>2</v>
      </c>
      <c r="AV877" s="121" t="s">
        <v>83</v>
      </c>
      <c r="AW877" s="121" t="s">
        <v>96</v>
      </c>
      <c r="AX877" s="121" t="s">
        <v>84</v>
      </c>
      <c r="AY877" s="124" t="s">
        <v>85</v>
      </c>
    </row>
    <row r="878" spans="1:65" s="130" customFormat="1" ht="22.5" x14ac:dyDescent="0.2">
      <c r="B878" s="131"/>
      <c r="D878" s="123" t="s">
        <v>94</v>
      </c>
      <c r="E878" s="132" t="s">
        <v>10</v>
      </c>
      <c r="F878" s="133" t="s">
        <v>417</v>
      </c>
      <c r="H878" s="134">
        <v>115.645</v>
      </c>
      <c r="I878" s="135"/>
      <c r="L878" s="131"/>
      <c r="M878" s="136"/>
      <c r="N878" s="137"/>
      <c r="O878" s="137"/>
      <c r="P878" s="137"/>
      <c r="Q878" s="137"/>
      <c r="R878" s="137"/>
      <c r="S878" s="137"/>
      <c r="T878" s="138"/>
      <c r="AT878" s="132" t="s">
        <v>94</v>
      </c>
      <c r="AU878" s="132" t="s">
        <v>2</v>
      </c>
      <c r="AV878" s="130" t="s">
        <v>2</v>
      </c>
      <c r="AW878" s="130" t="s">
        <v>96</v>
      </c>
      <c r="AX878" s="130" t="s">
        <v>84</v>
      </c>
      <c r="AY878" s="132" t="s">
        <v>85</v>
      </c>
    </row>
    <row r="879" spans="1:65" s="158" customFormat="1" x14ac:dyDescent="0.2">
      <c r="B879" s="159"/>
      <c r="D879" s="123" t="s">
        <v>94</v>
      </c>
      <c r="E879" s="160" t="s">
        <v>10</v>
      </c>
      <c r="F879" s="161" t="s">
        <v>372</v>
      </c>
      <c r="H879" s="162">
        <v>115.645</v>
      </c>
      <c r="I879" s="163"/>
      <c r="L879" s="159"/>
      <c r="M879" s="164"/>
      <c r="N879" s="165"/>
      <c r="O879" s="165"/>
      <c r="P879" s="165"/>
      <c r="Q879" s="165"/>
      <c r="R879" s="165"/>
      <c r="S879" s="165"/>
      <c r="T879" s="166"/>
      <c r="AT879" s="160" t="s">
        <v>94</v>
      </c>
      <c r="AU879" s="160" t="s">
        <v>2</v>
      </c>
      <c r="AV879" s="158" t="s">
        <v>105</v>
      </c>
      <c r="AW879" s="158" t="s">
        <v>96</v>
      </c>
      <c r="AX879" s="158" t="s">
        <v>84</v>
      </c>
      <c r="AY879" s="160" t="s">
        <v>85</v>
      </c>
    </row>
    <row r="880" spans="1:65" s="121" customFormat="1" x14ac:dyDescent="0.2">
      <c r="B880" s="122"/>
      <c r="D880" s="123" t="s">
        <v>94</v>
      </c>
      <c r="E880" s="124" t="s">
        <v>10</v>
      </c>
      <c r="F880" s="125" t="s">
        <v>342</v>
      </c>
      <c r="H880" s="124" t="s">
        <v>10</v>
      </c>
      <c r="I880" s="126"/>
      <c r="L880" s="122"/>
      <c r="M880" s="127"/>
      <c r="N880" s="128"/>
      <c r="O880" s="128"/>
      <c r="P880" s="128"/>
      <c r="Q880" s="128"/>
      <c r="R880" s="128"/>
      <c r="S880" s="128"/>
      <c r="T880" s="129"/>
      <c r="AT880" s="124" t="s">
        <v>94</v>
      </c>
      <c r="AU880" s="124" t="s">
        <v>2</v>
      </c>
      <c r="AV880" s="121" t="s">
        <v>83</v>
      </c>
      <c r="AW880" s="121" t="s">
        <v>96</v>
      </c>
      <c r="AX880" s="121" t="s">
        <v>84</v>
      </c>
      <c r="AY880" s="124" t="s">
        <v>85</v>
      </c>
    </row>
    <row r="881" spans="2:51" s="130" customFormat="1" x14ac:dyDescent="0.2">
      <c r="B881" s="131"/>
      <c r="D881" s="123" t="s">
        <v>94</v>
      </c>
      <c r="E881" s="132" t="s">
        <v>10</v>
      </c>
      <c r="F881" s="133" t="s">
        <v>1157</v>
      </c>
      <c r="H881" s="134">
        <v>21.096</v>
      </c>
      <c r="I881" s="135"/>
      <c r="L881" s="131"/>
      <c r="M881" s="136"/>
      <c r="N881" s="137"/>
      <c r="O881" s="137"/>
      <c r="P881" s="137"/>
      <c r="Q881" s="137"/>
      <c r="R881" s="137"/>
      <c r="S881" s="137"/>
      <c r="T881" s="138"/>
      <c r="AT881" s="132" t="s">
        <v>94</v>
      </c>
      <c r="AU881" s="132" t="s">
        <v>2</v>
      </c>
      <c r="AV881" s="130" t="s">
        <v>2</v>
      </c>
      <c r="AW881" s="130" t="s">
        <v>96</v>
      </c>
      <c r="AX881" s="130" t="s">
        <v>84</v>
      </c>
      <c r="AY881" s="132" t="s">
        <v>85</v>
      </c>
    </row>
    <row r="882" spans="2:51" s="130" customFormat="1" x14ac:dyDescent="0.2">
      <c r="B882" s="131"/>
      <c r="D882" s="123" t="s">
        <v>94</v>
      </c>
      <c r="E882" s="132" t="s">
        <v>10</v>
      </c>
      <c r="F882" s="133" t="s">
        <v>1158</v>
      </c>
      <c r="H882" s="134">
        <v>12.788</v>
      </c>
      <c r="I882" s="135"/>
      <c r="L882" s="131"/>
      <c r="M882" s="136"/>
      <c r="N882" s="137"/>
      <c r="O882" s="137"/>
      <c r="P882" s="137"/>
      <c r="Q882" s="137"/>
      <c r="R882" s="137"/>
      <c r="S882" s="137"/>
      <c r="T882" s="138"/>
      <c r="AT882" s="132" t="s">
        <v>94</v>
      </c>
      <c r="AU882" s="132" t="s">
        <v>2</v>
      </c>
      <c r="AV882" s="130" t="s">
        <v>2</v>
      </c>
      <c r="AW882" s="130" t="s">
        <v>96</v>
      </c>
      <c r="AX882" s="130" t="s">
        <v>84</v>
      </c>
      <c r="AY882" s="132" t="s">
        <v>85</v>
      </c>
    </row>
    <row r="883" spans="2:51" s="130" customFormat="1" x14ac:dyDescent="0.2">
      <c r="B883" s="131"/>
      <c r="D883" s="123" t="s">
        <v>94</v>
      </c>
      <c r="E883" s="132" t="s">
        <v>10</v>
      </c>
      <c r="F883" s="133" t="s">
        <v>1159</v>
      </c>
      <c r="H883" s="134">
        <v>39.073</v>
      </c>
      <c r="I883" s="135"/>
      <c r="L883" s="131"/>
      <c r="M883" s="136"/>
      <c r="N883" s="137"/>
      <c r="O883" s="137"/>
      <c r="P883" s="137"/>
      <c r="Q883" s="137"/>
      <c r="R883" s="137"/>
      <c r="S883" s="137"/>
      <c r="T883" s="138"/>
      <c r="AT883" s="132" t="s">
        <v>94</v>
      </c>
      <c r="AU883" s="132" t="s">
        <v>2</v>
      </c>
      <c r="AV883" s="130" t="s">
        <v>2</v>
      </c>
      <c r="AW883" s="130" t="s">
        <v>96</v>
      </c>
      <c r="AX883" s="130" t="s">
        <v>84</v>
      </c>
      <c r="AY883" s="132" t="s">
        <v>85</v>
      </c>
    </row>
    <row r="884" spans="2:51" s="130" customFormat="1" x14ac:dyDescent="0.2">
      <c r="B884" s="131"/>
      <c r="D884" s="123" t="s">
        <v>94</v>
      </c>
      <c r="E884" s="132" t="s">
        <v>10</v>
      </c>
      <c r="F884" s="133" t="s">
        <v>1160</v>
      </c>
      <c r="H884" s="134">
        <v>12.615</v>
      </c>
      <c r="I884" s="135"/>
      <c r="L884" s="131"/>
      <c r="M884" s="136"/>
      <c r="N884" s="137"/>
      <c r="O884" s="137"/>
      <c r="P884" s="137"/>
      <c r="Q884" s="137"/>
      <c r="R884" s="137"/>
      <c r="S884" s="137"/>
      <c r="T884" s="138"/>
      <c r="AT884" s="132" t="s">
        <v>94</v>
      </c>
      <c r="AU884" s="132" t="s">
        <v>2</v>
      </c>
      <c r="AV884" s="130" t="s">
        <v>2</v>
      </c>
      <c r="AW884" s="130" t="s">
        <v>96</v>
      </c>
      <c r="AX884" s="130" t="s">
        <v>84</v>
      </c>
      <c r="AY884" s="132" t="s">
        <v>85</v>
      </c>
    </row>
    <row r="885" spans="2:51" s="130" customFormat="1" x14ac:dyDescent="0.2">
      <c r="B885" s="131"/>
      <c r="D885" s="123" t="s">
        <v>94</v>
      </c>
      <c r="E885" s="132" t="s">
        <v>10</v>
      </c>
      <c r="F885" s="133" t="s">
        <v>1161</v>
      </c>
      <c r="H885" s="134">
        <v>2.7029999999999998</v>
      </c>
      <c r="I885" s="135"/>
      <c r="L885" s="131"/>
      <c r="M885" s="136"/>
      <c r="N885" s="137"/>
      <c r="O885" s="137"/>
      <c r="P885" s="137"/>
      <c r="Q885" s="137"/>
      <c r="R885" s="137"/>
      <c r="S885" s="137"/>
      <c r="T885" s="138"/>
      <c r="AT885" s="132" t="s">
        <v>94</v>
      </c>
      <c r="AU885" s="132" t="s">
        <v>2</v>
      </c>
      <c r="AV885" s="130" t="s">
        <v>2</v>
      </c>
      <c r="AW885" s="130" t="s">
        <v>96</v>
      </c>
      <c r="AX885" s="130" t="s">
        <v>84</v>
      </c>
      <c r="AY885" s="132" t="s">
        <v>85</v>
      </c>
    </row>
    <row r="886" spans="2:51" s="130" customFormat="1" x14ac:dyDescent="0.2">
      <c r="B886" s="131"/>
      <c r="D886" s="123" t="s">
        <v>94</v>
      </c>
      <c r="E886" s="132" t="s">
        <v>10</v>
      </c>
      <c r="F886" s="133" t="s">
        <v>1162</v>
      </c>
      <c r="H886" s="134">
        <v>94.325999999999993</v>
      </c>
      <c r="I886" s="135"/>
      <c r="L886" s="131"/>
      <c r="M886" s="136"/>
      <c r="N886" s="137"/>
      <c r="O886" s="137"/>
      <c r="P886" s="137"/>
      <c r="Q886" s="137"/>
      <c r="R886" s="137"/>
      <c r="S886" s="137"/>
      <c r="T886" s="138"/>
      <c r="AT886" s="132" t="s">
        <v>94</v>
      </c>
      <c r="AU886" s="132" t="s">
        <v>2</v>
      </c>
      <c r="AV886" s="130" t="s">
        <v>2</v>
      </c>
      <c r="AW886" s="130" t="s">
        <v>96</v>
      </c>
      <c r="AX886" s="130" t="s">
        <v>84</v>
      </c>
      <c r="AY886" s="132" t="s">
        <v>85</v>
      </c>
    </row>
    <row r="887" spans="2:51" s="130" customFormat="1" x14ac:dyDescent="0.2">
      <c r="B887" s="131"/>
      <c r="D887" s="123" t="s">
        <v>94</v>
      </c>
      <c r="E887" s="132" t="s">
        <v>10</v>
      </c>
      <c r="F887" s="133" t="s">
        <v>1163</v>
      </c>
      <c r="H887" s="134">
        <v>52.338000000000001</v>
      </c>
      <c r="I887" s="135"/>
      <c r="L887" s="131"/>
      <c r="M887" s="136"/>
      <c r="N887" s="137"/>
      <c r="O887" s="137"/>
      <c r="P887" s="137"/>
      <c r="Q887" s="137"/>
      <c r="R887" s="137"/>
      <c r="S887" s="137"/>
      <c r="T887" s="138"/>
      <c r="AT887" s="132" t="s">
        <v>94</v>
      </c>
      <c r="AU887" s="132" t="s">
        <v>2</v>
      </c>
      <c r="AV887" s="130" t="s">
        <v>2</v>
      </c>
      <c r="AW887" s="130" t="s">
        <v>96</v>
      </c>
      <c r="AX887" s="130" t="s">
        <v>84</v>
      </c>
      <c r="AY887" s="132" t="s">
        <v>85</v>
      </c>
    </row>
    <row r="888" spans="2:51" s="130" customFormat="1" x14ac:dyDescent="0.2">
      <c r="B888" s="131"/>
      <c r="D888" s="123" t="s">
        <v>94</v>
      </c>
      <c r="E888" s="132" t="s">
        <v>10</v>
      </c>
      <c r="F888" s="133" t="s">
        <v>1164</v>
      </c>
      <c r="H888" s="134">
        <v>55.594000000000001</v>
      </c>
      <c r="I888" s="135"/>
      <c r="L888" s="131"/>
      <c r="M888" s="136"/>
      <c r="N888" s="137"/>
      <c r="O888" s="137"/>
      <c r="P888" s="137"/>
      <c r="Q888" s="137"/>
      <c r="R888" s="137"/>
      <c r="S888" s="137"/>
      <c r="T888" s="138"/>
      <c r="AT888" s="132" t="s">
        <v>94</v>
      </c>
      <c r="AU888" s="132" t="s">
        <v>2</v>
      </c>
      <c r="AV888" s="130" t="s">
        <v>2</v>
      </c>
      <c r="AW888" s="130" t="s">
        <v>96</v>
      </c>
      <c r="AX888" s="130" t="s">
        <v>84</v>
      </c>
      <c r="AY888" s="132" t="s">
        <v>85</v>
      </c>
    </row>
    <row r="889" spans="2:51" s="158" customFormat="1" x14ac:dyDescent="0.2">
      <c r="B889" s="159"/>
      <c r="D889" s="123" t="s">
        <v>94</v>
      </c>
      <c r="E889" s="160" t="s">
        <v>10</v>
      </c>
      <c r="F889" s="161" t="s">
        <v>372</v>
      </c>
      <c r="H889" s="162">
        <v>290.53300000000002</v>
      </c>
      <c r="I889" s="163"/>
      <c r="L889" s="159"/>
      <c r="M889" s="164"/>
      <c r="N889" s="165"/>
      <c r="O889" s="165"/>
      <c r="P889" s="165"/>
      <c r="Q889" s="165"/>
      <c r="R889" s="165"/>
      <c r="S889" s="165"/>
      <c r="T889" s="166"/>
      <c r="AT889" s="160" t="s">
        <v>94</v>
      </c>
      <c r="AU889" s="160" t="s">
        <v>2</v>
      </c>
      <c r="AV889" s="158" t="s">
        <v>105</v>
      </c>
      <c r="AW889" s="158" t="s">
        <v>96</v>
      </c>
      <c r="AX889" s="158" t="s">
        <v>84</v>
      </c>
      <c r="AY889" s="160" t="s">
        <v>85</v>
      </c>
    </row>
    <row r="890" spans="2:51" s="121" customFormat="1" x14ac:dyDescent="0.2">
      <c r="B890" s="122"/>
      <c r="D890" s="123" t="s">
        <v>94</v>
      </c>
      <c r="E890" s="124" t="s">
        <v>10</v>
      </c>
      <c r="F890" s="125" t="s">
        <v>426</v>
      </c>
      <c r="H890" s="124" t="s">
        <v>10</v>
      </c>
      <c r="I890" s="126"/>
      <c r="L890" s="122"/>
      <c r="M890" s="127"/>
      <c r="N890" s="128"/>
      <c r="O890" s="128"/>
      <c r="P890" s="128"/>
      <c r="Q890" s="128"/>
      <c r="R890" s="128"/>
      <c r="S890" s="128"/>
      <c r="T890" s="129"/>
      <c r="AT890" s="124" t="s">
        <v>94</v>
      </c>
      <c r="AU890" s="124" t="s">
        <v>2</v>
      </c>
      <c r="AV890" s="121" t="s">
        <v>83</v>
      </c>
      <c r="AW890" s="121" t="s">
        <v>96</v>
      </c>
      <c r="AX890" s="121" t="s">
        <v>84</v>
      </c>
      <c r="AY890" s="124" t="s">
        <v>85</v>
      </c>
    </row>
    <row r="891" spans="2:51" s="121" customFormat="1" x14ac:dyDescent="0.2">
      <c r="B891" s="122"/>
      <c r="D891" s="123" t="s">
        <v>94</v>
      </c>
      <c r="E891" s="124" t="s">
        <v>10</v>
      </c>
      <c r="F891" s="125" t="s">
        <v>342</v>
      </c>
      <c r="H891" s="124" t="s">
        <v>10</v>
      </c>
      <c r="I891" s="126"/>
      <c r="L891" s="122"/>
      <c r="M891" s="127"/>
      <c r="N891" s="128"/>
      <c r="O891" s="128"/>
      <c r="P891" s="128"/>
      <c r="Q891" s="128"/>
      <c r="R891" s="128"/>
      <c r="S891" s="128"/>
      <c r="T891" s="129"/>
      <c r="AT891" s="124" t="s">
        <v>94</v>
      </c>
      <c r="AU891" s="124" t="s">
        <v>2</v>
      </c>
      <c r="AV891" s="121" t="s">
        <v>83</v>
      </c>
      <c r="AW891" s="121" t="s">
        <v>96</v>
      </c>
      <c r="AX891" s="121" t="s">
        <v>84</v>
      </c>
      <c r="AY891" s="124" t="s">
        <v>85</v>
      </c>
    </row>
    <row r="892" spans="2:51" s="121" customFormat="1" x14ac:dyDescent="0.2">
      <c r="B892" s="122"/>
      <c r="D892" s="123" t="s">
        <v>94</v>
      </c>
      <c r="E892" s="124" t="s">
        <v>10</v>
      </c>
      <c r="F892" s="125" t="s">
        <v>343</v>
      </c>
      <c r="H892" s="124" t="s">
        <v>10</v>
      </c>
      <c r="I892" s="126"/>
      <c r="L892" s="122"/>
      <c r="M892" s="127"/>
      <c r="N892" s="128"/>
      <c r="O892" s="128"/>
      <c r="P892" s="128"/>
      <c r="Q892" s="128"/>
      <c r="R892" s="128"/>
      <c r="S892" s="128"/>
      <c r="T892" s="129"/>
      <c r="AT892" s="124" t="s">
        <v>94</v>
      </c>
      <c r="AU892" s="124" t="s">
        <v>2</v>
      </c>
      <c r="AV892" s="121" t="s">
        <v>83</v>
      </c>
      <c r="AW892" s="121" t="s">
        <v>96</v>
      </c>
      <c r="AX892" s="121" t="s">
        <v>84</v>
      </c>
      <c r="AY892" s="124" t="s">
        <v>85</v>
      </c>
    </row>
    <row r="893" spans="2:51" s="130" customFormat="1" ht="33.75" x14ac:dyDescent="0.2">
      <c r="B893" s="131"/>
      <c r="D893" s="123" t="s">
        <v>94</v>
      </c>
      <c r="E893" s="132" t="s">
        <v>10</v>
      </c>
      <c r="F893" s="133" t="s">
        <v>1165</v>
      </c>
      <c r="H893" s="134">
        <v>46.466000000000001</v>
      </c>
      <c r="I893" s="135"/>
      <c r="L893" s="131"/>
      <c r="M893" s="136"/>
      <c r="N893" s="137"/>
      <c r="O893" s="137"/>
      <c r="P893" s="137"/>
      <c r="Q893" s="137"/>
      <c r="R893" s="137"/>
      <c r="S893" s="137"/>
      <c r="T893" s="138"/>
      <c r="AT893" s="132" t="s">
        <v>94</v>
      </c>
      <c r="AU893" s="132" t="s">
        <v>2</v>
      </c>
      <c r="AV893" s="130" t="s">
        <v>2</v>
      </c>
      <c r="AW893" s="130" t="s">
        <v>96</v>
      </c>
      <c r="AX893" s="130" t="s">
        <v>84</v>
      </c>
      <c r="AY893" s="132" t="s">
        <v>85</v>
      </c>
    </row>
    <row r="894" spans="2:51" s="130" customFormat="1" ht="22.5" x14ac:dyDescent="0.2">
      <c r="B894" s="131"/>
      <c r="D894" s="123" t="s">
        <v>94</v>
      </c>
      <c r="E894" s="132" t="s">
        <v>10</v>
      </c>
      <c r="F894" s="133" t="s">
        <v>428</v>
      </c>
      <c r="H894" s="134">
        <v>54.923000000000002</v>
      </c>
      <c r="I894" s="135"/>
      <c r="L894" s="131"/>
      <c r="M894" s="136"/>
      <c r="N894" s="137"/>
      <c r="O894" s="137"/>
      <c r="P894" s="137"/>
      <c r="Q894" s="137"/>
      <c r="R894" s="137"/>
      <c r="S894" s="137"/>
      <c r="T894" s="138"/>
      <c r="AT894" s="132" t="s">
        <v>94</v>
      </c>
      <c r="AU894" s="132" t="s">
        <v>2</v>
      </c>
      <c r="AV894" s="130" t="s">
        <v>2</v>
      </c>
      <c r="AW894" s="130" t="s">
        <v>96</v>
      </c>
      <c r="AX894" s="130" t="s">
        <v>84</v>
      </c>
      <c r="AY894" s="132" t="s">
        <v>85</v>
      </c>
    </row>
    <row r="895" spans="2:51" s="121" customFormat="1" x14ac:dyDescent="0.2">
      <c r="B895" s="122"/>
      <c r="D895" s="123" t="s">
        <v>94</v>
      </c>
      <c r="E895" s="124" t="s">
        <v>10</v>
      </c>
      <c r="F895" s="125" t="s">
        <v>346</v>
      </c>
      <c r="H895" s="124" t="s">
        <v>10</v>
      </c>
      <c r="I895" s="126"/>
      <c r="L895" s="122"/>
      <c r="M895" s="127"/>
      <c r="N895" s="128"/>
      <c r="O895" s="128"/>
      <c r="P895" s="128"/>
      <c r="Q895" s="128"/>
      <c r="R895" s="128"/>
      <c r="S895" s="128"/>
      <c r="T895" s="129"/>
      <c r="AT895" s="124" t="s">
        <v>94</v>
      </c>
      <c r="AU895" s="124" t="s">
        <v>2</v>
      </c>
      <c r="AV895" s="121" t="s">
        <v>83</v>
      </c>
      <c r="AW895" s="121" t="s">
        <v>96</v>
      </c>
      <c r="AX895" s="121" t="s">
        <v>84</v>
      </c>
      <c r="AY895" s="124" t="s">
        <v>85</v>
      </c>
    </row>
    <row r="896" spans="2:51" s="130" customFormat="1" ht="22.5" x14ac:dyDescent="0.2">
      <c r="B896" s="131"/>
      <c r="D896" s="123" t="s">
        <v>94</v>
      </c>
      <c r="E896" s="132" t="s">
        <v>10</v>
      </c>
      <c r="F896" s="133" t="s">
        <v>429</v>
      </c>
      <c r="H896" s="134">
        <v>50.213999999999999</v>
      </c>
      <c r="I896" s="135"/>
      <c r="L896" s="131"/>
      <c r="M896" s="136"/>
      <c r="N896" s="137"/>
      <c r="O896" s="137"/>
      <c r="P896" s="137"/>
      <c r="Q896" s="137"/>
      <c r="R896" s="137"/>
      <c r="S896" s="137"/>
      <c r="T896" s="138"/>
      <c r="AT896" s="132" t="s">
        <v>94</v>
      </c>
      <c r="AU896" s="132" t="s">
        <v>2</v>
      </c>
      <c r="AV896" s="130" t="s">
        <v>2</v>
      </c>
      <c r="AW896" s="130" t="s">
        <v>96</v>
      </c>
      <c r="AX896" s="130" t="s">
        <v>84</v>
      </c>
      <c r="AY896" s="132" t="s">
        <v>85</v>
      </c>
    </row>
    <row r="897" spans="2:51" s="121" customFormat="1" x14ac:dyDescent="0.2">
      <c r="B897" s="122"/>
      <c r="D897" s="123" t="s">
        <v>94</v>
      </c>
      <c r="E897" s="124" t="s">
        <v>10</v>
      </c>
      <c r="F897" s="125" t="s">
        <v>348</v>
      </c>
      <c r="H897" s="124" t="s">
        <v>10</v>
      </c>
      <c r="I897" s="126"/>
      <c r="L897" s="122"/>
      <c r="M897" s="127"/>
      <c r="N897" s="128"/>
      <c r="O897" s="128"/>
      <c r="P897" s="128"/>
      <c r="Q897" s="128"/>
      <c r="R897" s="128"/>
      <c r="S897" s="128"/>
      <c r="T897" s="129"/>
      <c r="AT897" s="124" t="s">
        <v>94</v>
      </c>
      <c r="AU897" s="124" t="s">
        <v>2</v>
      </c>
      <c r="AV897" s="121" t="s">
        <v>83</v>
      </c>
      <c r="AW897" s="121" t="s">
        <v>96</v>
      </c>
      <c r="AX897" s="121" t="s">
        <v>84</v>
      </c>
      <c r="AY897" s="124" t="s">
        <v>85</v>
      </c>
    </row>
    <row r="898" spans="2:51" s="130" customFormat="1" x14ac:dyDescent="0.2">
      <c r="B898" s="131"/>
      <c r="D898" s="123" t="s">
        <v>94</v>
      </c>
      <c r="E898" s="132" t="s">
        <v>10</v>
      </c>
      <c r="F898" s="133" t="s">
        <v>430</v>
      </c>
      <c r="H898" s="134">
        <v>64.125</v>
      </c>
      <c r="I898" s="135"/>
      <c r="L898" s="131"/>
      <c r="M898" s="136"/>
      <c r="N898" s="137"/>
      <c r="O898" s="137"/>
      <c r="P898" s="137"/>
      <c r="Q898" s="137"/>
      <c r="R898" s="137"/>
      <c r="S898" s="137"/>
      <c r="T898" s="138"/>
      <c r="AT898" s="132" t="s">
        <v>94</v>
      </c>
      <c r="AU898" s="132" t="s">
        <v>2</v>
      </c>
      <c r="AV898" s="130" t="s">
        <v>2</v>
      </c>
      <c r="AW898" s="130" t="s">
        <v>96</v>
      </c>
      <c r="AX898" s="130" t="s">
        <v>84</v>
      </c>
      <c r="AY898" s="132" t="s">
        <v>85</v>
      </c>
    </row>
    <row r="899" spans="2:51" s="121" customFormat="1" x14ac:dyDescent="0.2">
      <c r="B899" s="122"/>
      <c r="D899" s="123" t="s">
        <v>94</v>
      </c>
      <c r="E899" s="124" t="s">
        <v>10</v>
      </c>
      <c r="F899" s="125" t="s">
        <v>350</v>
      </c>
      <c r="H899" s="124" t="s">
        <v>10</v>
      </c>
      <c r="I899" s="126"/>
      <c r="L899" s="122"/>
      <c r="M899" s="127"/>
      <c r="N899" s="128"/>
      <c r="O899" s="128"/>
      <c r="P899" s="128"/>
      <c r="Q899" s="128"/>
      <c r="R899" s="128"/>
      <c r="S899" s="128"/>
      <c r="T899" s="129"/>
      <c r="AT899" s="124" t="s">
        <v>94</v>
      </c>
      <c r="AU899" s="124" t="s">
        <v>2</v>
      </c>
      <c r="AV899" s="121" t="s">
        <v>83</v>
      </c>
      <c r="AW899" s="121" t="s">
        <v>96</v>
      </c>
      <c r="AX899" s="121" t="s">
        <v>84</v>
      </c>
      <c r="AY899" s="124" t="s">
        <v>85</v>
      </c>
    </row>
    <row r="900" spans="2:51" s="130" customFormat="1" x14ac:dyDescent="0.2">
      <c r="B900" s="131"/>
      <c r="D900" s="123" t="s">
        <v>94</v>
      </c>
      <c r="E900" s="132" t="s">
        <v>10</v>
      </c>
      <c r="F900" s="133" t="s">
        <v>430</v>
      </c>
      <c r="H900" s="134">
        <v>64.125</v>
      </c>
      <c r="I900" s="135"/>
      <c r="L900" s="131"/>
      <c r="M900" s="136"/>
      <c r="N900" s="137"/>
      <c r="O900" s="137"/>
      <c r="P900" s="137"/>
      <c r="Q900" s="137"/>
      <c r="R900" s="137"/>
      <c r="S900" s="137"/>
      <c r="T900" s="138"/>
      <c r="AT900" s="132" t="s">
        <v>94</v>
      </c>
      <c r="AU900" s="132" t="s">
        <v>2</v>
      </c>
      <c r="AV900" s="130" t="s">
        <v>2</v>
      </c>
      <c r="AW900" s="130" t="s">
        <v>96</v>
      </c>
      <c r="AX900" s="130" t="s">
        <v>84</v>
      </c>
      <c r="AY900" s="132" t="s">
        <v>85</v>
      </c>
    </row>
    <row r="901" spans="2:51" s="121" customFormat="1" x14ac:dyDescent="0.2">
      <c r="B901" s="122"/>
      <c r="D901" s="123" t="s">
        <v>94</v>
      </c>
      <c r="E901" s="124" t="s">
        <v>10</v>
      </c>
      <c r="F901" s="125" t="s">
        <v>351</v>
      </c>
      <c r="H901" s="124" t="s">
        <v>10</v>
      </c>
      <c r="I901" s="126"/>
      <c r="L901" s="122"/>
      <c r="M901" s="127"/>
      <c r="N901" s="128"/>
      <c r="O901" s="128"/>
      <c r="P901" s="128"/>
      <c r="Q901" s="128"/>
      <c r="R901" s="128"/>
      <c r="S901" s="128"/>
      <c r="T901" s="129"/>
      <c r="AT901" s="124" t="s">
        <v>94</v>
      </c>
      <c r="AU901" s="124" t="s">
        <v>2</v>
      </c>
      <c r="AV901" s="121" t="s">
        <v>83</v>
      </c>
      <c r="AW901" s="121" t="s">
        <v>96</v>
      </c>
      <c r="AX901" s="121" t="s">
        <v>84</v>
      </c>
      <c r="AY901" s="124" t="s">
        <v>85</v>
      </c>
    </row>
    <row r="902" spans="2:51" s="130" customFormat="1" x14ac:dyDescent="0.2">
      <c r="B902" s="131"/>
      <c r="D902" s="123" t="s">
        <v>94</v>
      </c>
      <c r="E902" s="132" t="s">
        <v>10</v>
      </c>
      <c r="F902" s="133" t="s">
        <v>431</v>
      </c>
      <c r="H902" s="134">
        <v>24.53</v>
      </c>
      <c r="I902" s="135"/>
      <c r="L902" s="131"/>
      <c r="M902" s="136"/>
      <c r="N902" s="137"/>
      <c r="O902" s="137"/>
      <c r="P902" s="137"/>
      <c r="Q902" s="137"/>
      <c r="R902" s="137"/>
      <c r="S902" s="137"/>
      <c r="T902" s="138"/>
      <c r="AT902" s="132" t="s">
        <v>94</v>
      </c>
      <c r="AU902" s="132" t="s">
        <v>2</v>
      </c>
      <c r="AV902" s="130" t="s">
        <v>2</v>
      </c>
      <c r="AW902" s="130" t="s">
        <v>96</v>
      </c>
      <c r="AX902" s="130" t="s">
        <v>84</v>
      </c>
      <c r="AY902" s="132" t="s">
        <v>85</v>
      </c>
    </row>
    <row r="903" spans="2:51" s="121" customFormat="1" x14ac:dyDescent="0.2">
      <c r="B903" s="122"/>
      <c r="D903" s="123" t="s">
        <v>94</v>
      </c>
      <c r="E903" s="124" t="s">
        <v>10</v>
      </c>
      <c r="F903" s="125" t="s">
        <v>353</v>
      </c>
      <c r="H903" s="124" t="s">
        <v>10</v>
      </c>
      <c r="I903" s="126"/>
      <c r="L903" s="122"/>
      <c r="M903" s="127"/>
      <c r="N903" s="128"/>
      <c r="O903" s="128"/>
      <c r="P903" s="128"/>
      <c r="Q903" s="128"/>
      <c r="R903" s="128"/>
      <c r="S903" s="128"/>
      <c r="T903" s="129"/>
      <c r="AT903" s="124" t="s">
        <v>94</v>
      </c>
      <c r="AU903" s="124" t="s">
        <v>2</v>
      </c>
      <c r="AV903" s="121" t="s">
        <v>83</v>
      </c>
      <c r="AW903" s="121" t="s">
        <v>96</v>
      </c>
      <c r="AX903" s="121" t="s">
        <v>84</v>
      </c>
      <c r="AY903" s="124" t="s">
        <v>85</v>
      </c>
    </row>
    <row r="904" spans="2:51" s="130" customFormat="1" x14ac:dyDescent="0.2">
      <c r="B904" s="131"/>
      <c r="D904" s="123" t="s">
        <v>94</v>
      </c>
      <c r="E904" s="132" t="s">
        <v>10</v>
      </c>
      <c r="F904" s="133" t="s">
        <v>431</v>
      </c>
      <c r="H904" s="134">
        <v>24.53</v>
      </c>
      <c r="I904" s="135"/>
      <c r="L904" s="131"/>
      <c r="M904" s="136"/>
      <c r="N904" s="137"/>
      <c r="O904" s="137"/>
      <c r="P904" s="137"/>
      <c r="Q904" s="137"/>
      <c r="R904" s="137"/>
      <c r="S904" s="137"/>
      <c r="T904" s="138"/>
      <c r="AT904" s="132" t="s">
        <v>94</v>
      </c>
      <c r="AU904" s="132" t="s">
        <v>2</v>
      </c>
      <c r="AV904" s="130" t="s">
        <v>2</v>
      </c>
      <c r="AW904" s="130" t="s">
        <v>96</v>
      </c>
      <c r="AX904" s="130" t="s">
        <v>84</v>
      </c>
      <c r="AY904" s="132" t="s">
        <v>85</v>
      </c>
    </row>
    <row r="905" spans="2:51" s="121" customFormat="1" x14ac:dyDescent="0.2">
      <c r="B905" s="122"/>
      <c r="D905" s="123" t="s">
        <v>94</v>
      </c>
      <c r="E905" s="124" t="s">
        <v>10</v>
      </c>
      <c r="F905" s="125" t="s">
        <v>354</v>
      </c>
      <c r="H905" s="124" t="s">
        <v>10</v>
      </c>
      <c r="I905" s="126"/>
      <c r="L905" s="122"/>
      <c r="M905" s="127"/>
      <c r="N905" s="128"/>
      <c r="O905" s="128"/>
      <c r="P905" s="128"/>
      <c r="Q905" s="128"/>
      <c r="R905" s="128"/>
      <c r="S905" s="128"/>
      <c r="T905" s="129"/>
      <c r="AT905" s="124" t="s">
        <v>94</v>
      </c>
      <c r="AU905" s="124" t="s">
        <v>2</v>
      </c>
      <c r="AV905" s="121" t="s">
        <v>83</v>
      </c>
      <c r="AW905" s="121" t="s">
        <v>96</v>
      </c>
      <c r="AX905" s="121" t="s">
        <v>84</v>
      </c>
      <c r="AY905" s="124" t="s">
        <v>85</v>
      </c>
    </row>
    <row r="906" spans="2:51" s="130" customFormat="1" x14ac:dyDescent="0.2">
      <c r="B906" s="131"/>
      <c r="D906" s="123" t="s">
        <v>94</v>
      </c>
      <c r="E906" s="132" t="s">
        <v>10</v>
      </c>
      <c r="F906" s="133" t="s">
        <v>1166</v>
      </c>
      <c r="H906" s="134">
        <v>101.765</v>
      </c>
      <c r="I906" s="135"/>
      <c r="L906" s="131"/>
      <c r="M906" s="136"/>
      <c r="N906" s="137"/>
      <c r="O906" s="137"/>
      <c r="P906" s="137"/>
      <c r="Q906" s="137"/>
      <c r="R906" s="137"/>
      <c r="S906" s="137"/>
      <c r="T906" s="138"/>
      <c r="AT906" s="132" t="s">
        <v>94</v>
      </c>
      <c r="AU906" s="132" t="s">
        <v>2</v>
      </c>
      <c r="AV906" s="130" t="s">
        <v>2</v>
      </c>
      <c r="AW906" s="130" t="s">
        <v>96</v>
      </c>
      <c r="AX906" s="130" t="s">
        <v>84</v>
      </c>
      <c r="AY906" s="132" t="s">
        <v>85</v>
      </c>
    </row>
    <row r="907" spans="2:51" s="121" customFormat="1" x14ac:dyDescent="0.2">
      <c r="B907" s="122"/>
      <c r="D907" s="123" t="s">
        <v>94</v>
      </c>
      <c r="E907" s="124" t="s">
        <v>10</v>
      </c>
      <c r="F907" s="125" t="s">
        <v>356</v>
      </c>
      <c r="H907" s="124" t="s">
        <v>10</v>
      </c>
      <c r="I907" s="126"/>
      <c r="L907" s="122"/>
      <c r="M907" s="127"/>
      <c r="N907" s="128"/>
      <c r="O907" s="128"/>
      <c r="P907" s="128"/>
      <c r="Q907" s="128"/>
      <c r="R907" s="128"/>
      <c r="S907" s="128"/>
      <c r="T907" s="129"/>
      <c r="AT907" s="124" t="s">
        <v>94</v>
      </c>
      <c r="AU907" s="124" t="s">
        <v>2</v>
      </c>
      <c r="AV907" s="121" t="s">
        <v>83</v>
      </c>
      <c r="AW907" s="121" t="s">
        <v>96</v>
      </c>
      <c r="AX907" s="121" t="s">
        <v>84</v>
      </c>
      <c r="AY907" s="124" t="s">
        <v>85</v>
      </c>
    </row>
    <row r="908" spans="2:51" s="130" customFormat="1" x14ac:dyDescent="0.2">
      <c r="B908" s="131"/>
      <c r="D908" s="123" t="s">
        <v>94</v>
      </c>
      <c r="E908" s="132" t="s">
        <v>10</v>
      </c>
      <c r="F908" s="133" t="s">
        <v>1167</v>
      </c>
      <c r="H908" s="134">
        <v>16.591999999999999</v>
      </c>
      <c r="I908" s="135"/>
      <c r="L908" s="131"/>
      <c r="M908" s="136"/>
      <c r="N908" s="137"/>
      <c r="O908" s="137"/>
      <c r="P908" s="137"/>
      <c r="Q908" s="137"/>
      <c r="R908" s="137"/>
      <c r="S908" s="137"/>
      <c r="T908" s="138"/>
      <c r="AT908" s="132" t="s">
        <v>94</v>
      </c>
      <c r="AU908" s="132" t="s">
        <v>2</v>
      </c>
      <c r="AV908" s="130" t="s">
        <v>2</v>
      </c>
      <c r="AW908" s="130" t="s">
        <v>96</v>
      </c>
      <c r="AX908" s="130" t="s">
        <v>84</v>
      </c>
      <c r="AY908" s="132" t="s">
        <v>85</v>
      </c>
    </row>
    <row r="909" spans="2:51" s="121" customFormat="1" x14ac:dyDescent="0.2">
      <c r="B909" s="122"/>
      <c r="D909" s="123" t="s">
        <v>94</v>
      </c>
      <c r="E909" s="124" t="s">
        <v>10</v>
      </c>
      <c r="F909" s="125" t="s">
        <v>358</v>
      </c>
      <c r="H909" s="124" t="s">
        <v>10</v>
      </c>
      <c r="I909" s="126"/>
      <c r="L909" s="122"/>
      <c r="M909" s="127"/>
      <c r="N909" s="128"/>
      <c r="O909" s="128"/>
      <c r="P909" s="128"/>
      <c r="Q909" s="128"/>
      <c r="R909" s="128"/>
      <c r="S909" s="128"/>
      <c r="T909" s="129"/>
      <c r="AT909" s="124" t="s">
        <v>94</v>
      </c>
      <c r="AU909" s="124" t="s">
        <v>2</v>
      </c>
      <c r="AV909" s="121" t="s">
        <v>83</v>
      </c>
      <c r="AW909" s="121" t="s">
        <v>96</v>
      </c>
      <c r="AX909" s="121" t="s">
        <v>84</v>
      </c>
      <c r="AY909" s="124" t="s">
        <v>85</v>
      </c>
    </row>
    <row r="910" spans="2:51" s="130" customFormat="1" x14ac:dyDescent="0.2">
      <c r="B910" s="131"/>
      <c r="D910" s="123" t="s">
        <v>94</v>
      </c>
      <c r="E910" s="132" t="s">
        <v>10</v>
      </c>
      <c r="F910" s="133" t="s">
        <v>434</v>
      </c>
      <c r="H910" s="134">
        <v>15.012</v>
      </c>
      <c r="I910" s="135"/>
      <c r="L910" s="131"/>
      <c r="M910" s="136"/>
      <c r="N910" s="137"/>
      <c r="O910" s="137"/>
      <c r="P910" s="137"/>
      <c r="Q910" s="137"/>
      <c r="R910" s="137"/>
      <c r="S910" s="137"/>
      <c r="T910" s="138"/>
      <c r="AT910" s="132" t="s">
        <v>94</v>
      </c>
      <c r="AU910" s="132" t="s">
        <v>2</v>
      </c>
      <c r="AV910" s="130" t="s">
        <v>2</v>
      </c>
      <c r="AW910" s="130" t="s">
        <v>96</v>
      </c>
      <c r="AX910" s="130" t="s">
        <v>84</v>
      </c>
      <c r="AY910" s="132" t="s">
        <v>85</v>
      </c>
    </row>
    <row r="911" spans="2:51" s="121" customFormat="1" x14ac:dyDescent="0.2">
      <c r="B911" s="122"/>
      <c r="D911" s="123" t="s">
        <v>94</v>
      </c>
      <c r="E911" s="124" t="s">
        <v>10</v>
      </c>
      <c r="F911" s="125" t="s">
        <v>360</v>
      </c>
      <c r="H911" s="124" t="s">
        <v>10</v>
      </c>
      <c r="I911" s="126"/>
      <c r="L911" s="122"/>
      <c r="M911" s="127"/>
      <c r="N911" s="128"/>
      <c r="O911" s="128"/>
      <c r="P911" s="128"/>
      <c r="Q911" s="128"/>
      <c r="R911" s="128"/>
      <c r="S911" s="128"/>
      <c r="T911" s="129"/>
      <c r="AT911" s="124" t="s">
        <v>94</v>
      </c>
      <c r="AU911" s="124" t="s">
        <v>2</v>
      </c>
      <c r="AV911" s="121" t="s">
        <v>83</v>
      </c>
      <c r="AW911" s="121" t="s">
        <v>96</v>
      </c>
      <c r="AX911" s="121" t="s">
        <v>84</v>
      </c>
      <c r="AY911" s="124" t="s">
        <v>85</v>
      </c>
    </row>
    <row r="912" spans="2:51" s="130" customFormat="1" x14ac:dyDescent="0.2">
      <c r="B912" s="131"/>
      <c r="D912" s="123" t="s">
        <v>94</v>
      </c>
      <c r="E912" s="132" t="s">
        <v>10</v>
      </c>
      <c r="F912" s="133" t="s">
        <v>435</v>
      </c>
      <c r="H912" s="134">
        <v>24.585999999999999</v>
      </c>
      <c r="I912" s="135"/>
      <c r="L912" s="131"/>
      <c r="M912" s="136"/>
      <c r="N912" s="137"/>
      <c r="O912" s="137"/>
      <c r="P912" s="137"/>
      <c r="Q912" s="137"/>
      <c r="R912" s="137"/>
      <c r="S912" s="137"/>
      <c r="T912" s="138"/>
      <c r="AT912" s="132" t="s">
        <v>94</v>
      </c>
      <c r="AU912" s="132" t="s">
        <v>2</v>
      </c>
      <c r="AV912" s="130" t="s">
        <v>2</v>
      </c>
      <c r="AW912" s="130" t="s">
        <v>96</v>
      </c>
      <c r="AX912" s="130" t="s">
        <v>84</v>
      </c>
      <c r="AY912" s="132" t="s">
        <v>85</v>
      </c>
    </row>
    <row r="913" spans="2:51" s="121" customFormat="1" x14ac:dyDescent="0.2">
      <c r="B913" s="122"/>
      <c r="D913" s="123" t="s">
        <v>94</v>
      </c>
      <c r="E913" s="124" t="s">
        <v>10</v>
      </c>
      <c r="F913" s="125" t="s">
        <v>362</v>
      </c>
      <c r="H913" s="124" t="s">
        <v>10</v>
      </c>
      <c r="I913" s="126"/>
      <c r="L913" s="122"/>
      <c r="M913" s="127"/>
      <c r="N913" s="128"/>
      <c r="O913" s="128"/>
      <c r="P913" s="128"/>
      <c r="Q913" s="128"/>
      <c r="R913" s="128"/>
      <c r="S913" s="128"/>
      <c r="T913" s="129"/>
      <c r="AT913" s="124" t="s">
        <v>94</v>
      </c>
      <c r="AU913" s="124" t="s">
        <v>2</v>
      </c>
      <c r="AV913" s="121" t="s">
        <v>83</v>
      </c>
      <c r="AW913" s="121" t="s">
        <v>96</v>
      </c>
      <c r="AX913" s="121" t="s">
        <v>84</v>
      </c>
      <c r="AY913" s="124" t="s">
        <v>85</v>
      </c>
    </row>
    <row r="914" spans="2:51" s="130" customFormat="1" x14ac:dyDescent="0.2">
      <c r="B914" s="131"/>
      <c r="D914" s="123" t="s">
        <v>94</v>
      </c>
      <c r="E914" s="132" t="s">
        <v>10</v>
      </c>
      <c r="F914" s="133" t="s">
        <v>436</v>
      </c>
      <c r="H914" s="134">
        <v>9.109</v>
      </c>
      <c r="I914" s="135"/>
      <c r="L914" s="131"/>
      <c r="M914" s="136"/>
      <c r="N914" s="137"/>
      <c r="O914" s="137"/>
      <c r="P914" s="137"/>
      <c r="Q914" s="137"/>
      <c r="R914" s="137"/>
      <c r="S914" s="137"/>
      <c r="T914" s="138"/>
      <c r="AT914" s="132" t="s">
        <v>94</v>
      </c>
      <c r="AU914" s="132" t="s">
        <v>2</v>
      </c>
      <c r="AV914" s="130" t="s">
        <v>2</v>
      </c>
      <c r="AW914" s="130" t="s">
        <v>96</v>
      </c>
      <c r="AX914" s="130" t="s">
        <v>84</v>
      </c>
      <c r="AY914" s="132" t="s">
        <v>85</v>
      </c>
    </row>
    <row r="915" spans="2:51" s="121" customFormat="1" x14ac:dyDescent="0.2">
      <c r="B915" s="122"/>
      <c r="D915" s="123" t="s">
        <v>94</v>
      </c>
      <c r="E915" s="124" t="s">
        <v>10</v>
      </c>
      <c r="F915" s="125" t="s">
        <v>364</v>
      </c>
      <c r="H915" s="124" t="s">
        <v>10</v>
      </c>
      <c r="I915" s="126"/>
      <c r="L915" s="122"/>
      <c r="M915" s="127"/>
      <c r="N915" s="128"/>
      <c r="O915" s="128"/>
      <c r="P915" s="128"/>
      <c r="Q915" s="128"/>
      <c r="R915" s="128"/>
      <c r="S915" s="128"/>
      <c r="T915" s="129"/>
      <c r="AT915" s="124" t="s">
        <v>94</v>
      </c>
      <c r="AU915" s="124" t="s">
        <v>2</v>
      </c>
      <c r="AV915" s="121" t="s">
        <v>83</v>
      </c>
      <c r="AW915" s="121" t="s">
        <v>96</v>
      </c>
      <c r="AX915" s="121" t="s">
        <v>84</v>
      </c>
      <c r="AY915" s="124" t="s">
        <v>85</v>
      </c>
    </row>
    <row r="916" spans="2:51" s="130" customFormat="1" x14ac:dyDescent="0.2">
      <c r="B916" s="131"/>
      <c r="D916" s="123" t="s">
        <v>94</v>
      </c>
      <c r="E916" s="132" t="s">
        <v>10</v>
      </c>
      <c r="F916" s="133" t="s">
        <v>437</v>
      </c>
      <c r="H916" s="134">
        <v>12.43</v>
      </c>
      <c r="I916" s="135"/>
      <c r="L916" s="131"/>
      <c r="M916" s="136"/>
      <c r="N916" s="137"/>
      <c r="O916" s="137"/>
      <c r="P916" s="137"/>
      <c r="Q916" s="137"/>
      <c r="R916" s="137"/>
      <c r="S916" s="137"/>
      <c r="T916" s="138"/>
      <c r="AT916" s="132" t="s">
        <v>94</v>
      </c>
      <c r="AU916" s="132" t="s">
        <v>2</v>
      </c>
      <c r="AV916" s="130" t="s">
        <v>2</v>
      </c>
      <c r="AW916" s="130" t="s">
        <v>96</v>
      </c>
      <c r="AX916" s="130" t="s">
        <v>84</v>
      </c>
      <c r="AY916" s="132" t="s">
        <v>85</v>
      </c>
    </row>
    <row r="917" spans="2:51" s="121" customFormat="1" x14ac:dyDescent="0.2">
      <c r="B917" s="122"/>
      <c r="D917" s="123" t="s">
        <v>94</v>
      </c>
      <c r="E917" s="124" t="s">
        <v>10</v>
      </c>
      <c r="F917" s="125" t="s">
        <v>366</v>
      </c>
      <c r="H917" s="124" t="s">
        <v>10</v>
      </c>
      <c r="I917" s="126"/>
      <c r="L917" s="122"/>
      <c r="M917" s="127"/>
      <c r="N917" s="128"/>
      <c r="O917" s="128"/>
      <c r="P917" s="128"/>
      <c r="Q917" s="128"/>
      <c r="R917" s="128"/>
      <c r="S917" s="128"/>
      <c r="T917" s="129"/>
      <c r="AT917" s="124" t="s">
        <v>94</v>
      </c>
      <c r="AU917" s="124" t="s">
        <v>2</v>
      </c>
      <c r="AV917" s="121" t="s">
        <v>83</v>
      </c>
      <c r="AW917" s="121" t="s">
        <v>96</v>
      </c>
      <c r="AX917" s="121" t="s">
        <v>84</v>
      </c>
      <c r="AY917" s="124" t="s">
        <v>85</v>
      </c>
    </row>
    <row r="918" spans="2:51" s="130" customFormat="1" x14ac:dyDescent="0.2">
      <c r="B918" s="131"/>
      <c r="D918" s="123" t="s">
        <v>94</v>
      </c>
      <c r="E918" s="132" t="s">
        <v>10</v>
      </c>
      <c r="F918" s="133" t="s">
        <v>438</v>
      </c>
      <c r="H918" s="134">
        <v>53.05</v>
      </c>
      <c r="I918" s="135"/>
      <c r="L918" s="131"/>
      <c r="M918" s="136"/>
      <c r="N918" s="137"/>
      <c r="O918" s="137"/>
      <c r="P918" s="137"/>
      <c r="Q918" s="137"/>
      <c r="R918" s="137"/>
      <c r="S918" s="137"/>
      <c r="T918" s="138"/>
      <c r="AT918" s="132" t="s">
        <v>94</v>
      </c>
      <c r="AU918" s="132" t="s">
        <v>2</v>
      </c>
      <c r="AV918" s="130" t="s">
        <v>2</v>
      </c>
      <c r="AW918" s="130" t="s">
        <v>96</v>
      </c>
      <c r="AX918" s="130" t="s">
        <v>84</v>
      </c>
      <c r="AY918" s="132" t="s">
        <v>85</v>
      </c>
    </row>
    <row r="919" spans="2:51" s="121" customFormat="1" x14ac:dyDescent="0.2">
      <c r="B919" s="122"/>
      <c r="D919" s="123" t="s">
        <v>94</v>
      </c>
      <c r="E919" s="124" t="s">
        <v>10</v>
      </c>
      <c r="F919" s="125" t="s">
        <v>368</v>
      </c>
      <c r="H919" s="124" t="s">
        <v>10</v>
      </c>
      <c r="I919" s="126"/>
      <c r="L919" s="122"/>
      <c r="M919" s="127"/>
      <c r="N919" s="128"/>
      <c r="O919" s="128"/>
      <c r="P919" s="128"/>
      <c r="Q919" s="128"/>
      <c r="R919" s="128"/>
      <c r="S919" s="128"/>
      <c r="T919" s="129"/>
      <c r="AT919" s="124" t="s">
        <v>94</v>
      </c>
      <c r="AU919" s="124" t="s">
        <v>2</v>
      </c>
      <c r="AV919" s="121" t="s">
        <v>83</v>
      </c>
      <c r="AW919" s="121" t="s">
        <v>96</v>
      </c>
      <c r="AX919" s="121" t="s">
        <v>84</v>
      </c>
      <c r="AY919" s="124" t="s">
        <v>85</v>
      </c>
    </row>
    <row r="920" spans="2:51" s="130" customFormat="1" x14ac:dyDescent="0.2">
      <c r="B920" s="131"/>
      <c r="D920" s="123" t="s">
        <v>94</v>
      </c>
      <c r="E920" s="132" t="s">
        <v>10</v>
      </c>
      <c r="F920" s="133" t="s">
        <v>1168</v>
      </c>
      <c r="H920" s="134">
        <v>39.167999999999999</v>
      </c>
      <c r="I920" s="135"/>
      <c r="L920" s="131"/>
      <c r="M920" s="136"/>
      <c r="N920" s="137"/>
      <c r="O920" s="137"/>
      <c r="P920" s="137"/>
      <c r="Q920" s="137"/>
      <c r="R920" s="137"/>
      <c r="S920" s="137"/>
      <c r="T920" s="138"/>
      <c r="AT920" s="132" t="s">
        <v>94</v>
      </c>
      <c r="AU920" s="132" t="s">
        <v>2</v>
      </c>
      <c r="AV920" s="130" t="s">
        <v>2</v>
      </c>
      <c r="AW920" s="130" t="s">
        <v>96</v>
      </c>
      <c r="AX920" s="130" t="s">
        <v>84</v>
      </c>
      <c r="AY920" s="132" t="s">
        <v>85</v>
      </c>
    </row>
    <row r="921" spans="2:51" s="121" customFormat="1" x14ac:dyDescent="0.2">
      <c r="B921" s="122"/>
      <c r="D921" s="123" t="s">
        <v>94</v>
      </c>
      <c r="E921" s="124" t="s">
        <v>10</v>
      </c>
      <c r="F921" s="125" t="s">
        <v>370</v>
      </c>
      <c r="H921" s="124" t="s">
        <v>10</v>
      </c>
      <c r="I921" s="126"/>
      <c r="L921" s="122"/>
      <c r="M921" s="127"/>
      <c r="N921" s="128"/>
      <c r="O921" s="128"/>
      <c r="P921" s="128"/>
      <c r="Q921" s="128"/>
      <c r="R921" s="128"/>
      <c r="S921" s="128"/>
      <c r="T921" s="129"/>
      <c r="AT921" s="124" t="s">
        <v>94</v>
      </c>
      <c r="AU921" s="124" t="s">
        <v>2</v>
      </c>
      <c r="AV921" s="121" t="s">
        <v>83</v>
      </c>
      <c r="AW921" s="121" t="s">
        <v>96</v>
      </c>
      <c r="AX921" s="121" t="s">
        <v>84</v>
      </c>
      <c r="AY921" s="124" t="s">
        <v>85</v>
      </c>
    </row>
    <row r="922" spans="2:51" s="130" customFormat="1" x14ac:dyDescent="0.2">
      <c r="B922" s="131"/>
      <c r="D922" s="123" t="s">
        <v>94</v>
      </c>
      <c r="E922" s="132" t="s">
        <v>10</v>
      </c>
      <c r="F922" s="133" t="s">
        <v>440</v>
      </c>
      <c r="H922" s="134">
        <v>6.7160000000000002</v>
      </c>
      <c r="I922" s="135"/>
      <c r="L922" s="131"/>
      <c r="M922" s="136"/>
      <c r="N922" s="137"/>
      <c r="O922" s="137"/>
      <c r="P922" s="137"/>
      <c r="Q922" s="137"/>
      <c r="R922" s="137"/>
      <c r="S922" s="137"/>
      <c r="T922" s="138"/>
      <c r="AT922" s="132" t="s">
        <v>94</v>
      </c>
      <c r="AU922" s="132" t="s">
        <v>2</v>
      </c>
      <c r="AV922" s="130" t="s">
        <v>2</v>
      </c>
      <c r="AW922" s="130" t="s">
        <v>96</v>
      </c>
      <c r="AX922" s="130" t="s">
        <v>84</v>
      </c>
      <c r="AY922" s="132" t="s">
        <v>85</v>
      </c>
    </row>
    <row r="923" spans="2:51" s="158" customFormat="1" x14ac:dyDescent="0.2">
      <c r="B923" s="159"/>
      <c r="D923" s="123" t="s">
        <v>94</v>
      </c>
      <c r="E923" s="160" t="s">
        <v>10</v>
      </c>
      <c r="F923" s="161" t="s">
        <v>372</v>
      </c>
      <c r="H923" s="162">
        <v>607.34100000000001</v>
      </c>
      <c r="I923" s="163"/>
      <c r="L923" s="159"/>
      <c r="M923" s="164"/>
      <c r="N923" s="165"/>
      <c r="O923" s="165"/>
      <c r="P923" s="165"/>
      <c r="Q923" s="165"/>
      <c r="R923" s="165"/>
      <c r="S923" s="165"/>
      <c r="T923" s="166"/>
      <c r="AT923" s="160" t="s">
        <v>94</v>
      </c>
      <c r="AU923" s="160" t="s">
        <v>2</v>
      </c>
      <c r="AV923" s="158" t="s">
        <v>105</v>
      </c>
      <c r="AW923" s="158" t="s">
        <v>96</v>
      </c>
      <c r="AX923" s="158" t="s">
        <v>84</v>
      </c>
      <c r="AY923" s="160" t="s">
        <v>85</v>
      </c>
    </row>
    <row r="924" spans="2:51" s="121" customFormat="1" x14ac:dyDescent="0.2">
      <c r="B924" s="122"/>
      <c r="D924" s="123" t="s">
        <v>94</v>
      </c>
      <c r="E924" s="124" t="s">
        <v>10</v>
      </c>
      <c r="F924" s="125" t="s">
        <v>373</v>
      </c>
      <c r="H924" s="124" t="s">
        <v>10</v>
      </c>
      <c r="I924" s="126"/>
      <c r="L924" s="122"/>
      <c r="M924" s="127"/>
      <c r="N924" s="128"/>
      <c r="O924" s="128"/>
      <c r="P924" s="128"/>
      <c r="Q924" s="128"/>
      <c r="R924" s="128"/>
      <c r="S924" s="128"/>
      <c r="T924" s="129"/>
      <c r="AT924" s="124" t="s">
        <v>94</v>
      </c>
      <c r="AU924" s="124" t="s">
        <v>2</v>
      </c>
      <c r="AV924" s="121" t="s">
        <v>83</v>
      </c>
      <c r="AW924" s="121" t="s">
        <v>96</v>
      </c>
      <c r="AX924" s="121" t="s">
        <v>84</v>
      </c>
      <c r="AY924" s="124" t="s">
        <v>85</v>
      </c>
    </row>
    <row r="925" spans="2:51" s="121" customFormat="1" x14ac:dyDescent="0.2">
      <c r="B925" s="122"/>
      <c r="D925" s="123" t="s">
        <v>94</v>
      </c>
      <c r="E925" s="124" t="s">
        <v>10</v>
      </c>
      <c r="F925" s="125" t="s">
        <v>374</v>
      </c>
      <c r="H925" s="124" t="s">
        <v>10</v>
      </c>
      <c r="I925" s="126"/>
      <c r="L925" s="122"/>
      <c r="M925" s="127"/>
      <c r="N925" s="128"/>
      <c r="O925" s="128"/>
      <c r="P925" s="128"/>
      <c r="Q925" s="128"/>
      <c r="R925" s="128"/>
      <c r="S925" s="128"/>
      <c r="T925" s="129"/>
      <c r="AT925" s="124" t="s">
        <v>94</v>
      </c>
      <c r="AU925" s="124" t="s">
        <v>2</v>
      </c>
      <c r="AV925" s="121" t="s">
        <v>83</v>
      </c>
      <c r="AW925" s="121" t="s">
        <v>96</v>
      </c>
      <c r="AX925" s="121" t="s">
        <v>84</v>
      </c>
      <c r="AY925" s="124" t="s">
        <v>85</v>
      </c>
    </row>
    <row r="926" spans="2:51" s="130" customFormat="1" ht="22.5" x14ac:dyDescent="0.2">
      <c r="B926" s="131"/>
      <c r="D926" s="123" t="s">
        <v>94</v>
      </c>
      <c r="E926" s="132" t="s">
        <v>10</v>
      </c>
      <c r="F926" s="133" t="s">
        <v>1169</v>
      </c>
      <c r="H926" s="134">
        <v>53.45</v>
      </c>
      <c r="I926" s="135"/>
      <c r="L926" s="131"/>
      <c r="M926" s="136"/>
      <c r="N926" s="137"/>
      <c r="O926" s="137"/>
      <c r="P926" s="137"/>
      <c r="Q926" s="137"/>
      <c r="R926" s="137"/>
      <c r="S926" s="137"/>
      <c r="T926" s="138"/>
      <c r="AT926" s="132" t="s">
        <v>94</v>
      </c>
      <c r="AU926" s="132" t="s">
        <v>2</v>
      </c>
      <c r="AV926" s="130" t="s">
        <v>2</v>
      </c>
      <c r="AW926" s="130" t="s">
        <v>96</v>
      </c>
      <c r="AX926" s="130" t="s">
        <v>84</v>
      </c>
      <c r="AY926" s="132" t="s">
        <v>85</v>
      </c>
    </row>
    <row r="927" spans="2:51" s="130" customFormat="1" x14ac:dyDescent="0.2">
      <c r="B927" s="131"/>
      <c r="D927" s="123" t="s">
        <v>94</v>
      </c>
      <c r="E927" s="132" t="s">
        <v>10</v>
      </c>
      <c r="F927" s="133" t="s">
        <v>1170</v>
      </c>
      <c r="H927" s="134">
        <v>42.24</v>
      </c>
      <c r="I927" s="135"/>
      <c r="L927" s="131"/>
      <c r="M927" s="136"/>
      <c r="N927" s="137"/>
      <c r="O927" s="137"/>
      <c r="P927" s="137"/>
      <c r="Q927" s="137"/>
      <c r="R927" s="137"/>
      <c r="S927" s="137"/>
      <c r="T927" s="138"/>
      <c r="AT927" s="132" t="s">
        <v>94</v>
      </c>
      <c r="AU927" s="132" t="s">
        <v>2</v>
      </c>
      <c r="AV927" s="130" t="s">
        <v>2</v>
      </c>
      <c r="AW927" s="130" t="s">
        <v>96</v>
      </c>
      <c r="AX927" s="130" t="s">
        <v>84</v>
      </c>
      <c r="AY927" s="132" t="s">
        <v>85</v>
      </c>
    </row>
    <row r="928" spans="2:51" s="121" customFormat="1" x14ac:dyDescent="0.2">
      <c r="B928" s="122"/>
      <c r="D928" s="123" t="s">
        <v>94</v>
      </c>
      <c r="E928" s="124" t="s">
        <v>10</v>
      </c>
      <c r="F928" s="125" t="s">
        <v>377</v>
      </c>
      <c r="H928" s="124" t="s">
        <v>10</v>
      </c>
      <c r="I928" s="126"/>
      <c r="L928" s="122"/>
      <c r="M928" s="127"/>
      <c r="N928" s="128"/>
      <c r="O928" s="128"/>
      <c r="P928" s="128"/>
      <c r="Q928" s="128"/>
      <c r="R928" s="128"/>
      <c r="S928" s="128"/>
      <c r="T928" s="129"/>
      <c r="AT928" s="124" t="s">
        <v>94</v>
      </c>
      <c r="AU928" s="124" t="s">
        <v>2</v>
      </c>
      <c r="AV928" s="121" t="s">
        <v>83</v>
      </c>
      <c r="AW928" s="121" t="s">
        <v>96</v>
      </c>
      <c r="AX928" s="121" t="s">
        <v>84</v>
      </c>
      <c r="AY928" s="124" t="s">
        <v>85</v>
      </c>
    </row>
    <row r="929" spans="2:51" s="130" customFormat="1" ht="22.5" x14ac:dyDescent="0.2">
      <c r="B929" s="131"/>
      <c r="D929" s="123" t="s">
        <v>94</v>
      </c>
      <c r="E929" s="132" t="s">
        <v>10</v>
      </c>
      <c r="F929" s="133" t="s">
        <v>443</v>
      </c>
      <c r="H929" s="134">
        <v>59.555</v>
      </c>
      <c r="I929" s="135"/>
      <c r="L929" s="131"/>
      <c r="M929" s="136"/>
      <c r="N929" s="137"/>
      <c r="O929" s="137"/>
      <c r="P929" s="137"/>
      <c r="Q929" s="137"/>
      <c r="R929" s="137"/>
      <c r="S929" s="137"/>
      <c r="T929" s="138"/>
      <c r="AT929" s="132" t="s">
        <v>94</v>
      </c>
      <c r="AU929" s="132" t="s">
        <v>2</v>
      </c>
      <c r="AV929" s="130" t="s">
        <v>2</v>
      </c>
      <c r="AW929" s="130" t="s">
        <v>96</v>
      </c>
      <c r="AX929" s="130" t="s">
        <v>84</v>
      </c>
      <c r="AY929" s="132" t="s">
        <v>85</v>
      </c>
    </row>
    <row r="930" spans="2:51" s="121" customFormat="1" x14ac:dyDescent="0.2">
      <c r="B930" s="122"/>
      <c r="D930" s="123" t="s">
        <v>94</v>
      </c>
      <c r="E930" s="124" t="s">
        <v>10</v>
      </c>
      <c r="F930" s="125" t="s">
        <v>379</v>
      </c>
      <c r="H930" s="124" t="s">
        <v>10</v>
      </c>
      <c r="I930" s="126"/>
      <c r="L930" s="122"/>
      <c r="M930" s="127"/>
      <c r="N930" s="128"/>
      <c r="O930" s="128"/>
      <c r="P930" s="128"/>
      <c r="Q930" s="128"/>
      <c r="R930" s="128"/>
      <c r="S930" s="128"/>
      <c r="T930" s="129"/>
      <c r="AT930" s="124" t="s">
        <v>94</v>
      </c>
      <c r="AU930" s="124" t="s">
        <v>2</v>
      </c>
      <c r="AV930" s="121" t="s">
        <v>83</v>
      </c>
      <c r="AW930" s="121" t="s">
        <v>96</v>
      </c>
      <c r="AX930" s="121" t="s">
        <v>84</v>
      </c>
      <c r="AY930" s="124" t="s">
        <v>85</v>
      </c>
    </row>
    <row r="931" spans="2:51" s="130" customFormat="1" x14ac:dyDescent="0.2">
      <c r="B931" s="131"/>
      <c r="D931" s="123" t="s">
        <v>94</v>
      </c>
      <c r="E931" s="132" t="s">
        <v>10</v>
      </c>
      <c r="F931" s="133" t="s">
        <v>444</v>
      </c>
      <c r="H931" s="134">
        <v>59.72</v>
      </c>
      <c r="I931" s="135"/>
      <c r="L931" s="131"/>
      <c r="M931" s="136"/>
      <c r="N931" s="137"/>
      <c r="O931" s="137"/>
      <c r="P931" s="137"/>
      <c r="Q931" s="137"/>
      <c r="R931" s="137"/>
      <c r="S931" s="137"/>
      <c r="T931" s="138"/>
      <c r="AT931" s="132" t="s">
        <v>94</v>
      </c>
      <c r="AU931" s="132" t="s">
        <v>2</v>
      </c>
      <c r="AV931" s="130" t="s">
        <v>2</v>
      </c>
      <c r="AW931" s="130" t="s">
        <v>96</v>
      </c>
      <c r="AX931" s="130" t="s">
        <v>84</v>
      </c>
      <c r="AY931" s="132" t="s">
        <v>85</v>
      </c>
    </row>
    <row r="932" spans="2:51" s="121" customFormat="1" x14ac:dyDescent="0.2">
      <c r="B932" s="122"/>
      <c r="D932" s="123" t="s">
        <v>94</v>
      </c>
      <c r="E932" s="124" t="s">
        <v>10</v>
      </c>
      <c r="F932" s="125" t="s">
        <v>381</v>
      </c>
      <c r="H932" s="124" t="s">
        <v>10</v>
      </c>
      <c r="I932" s="126"/>
      <c r="L932" s="122"/>
      <c r="M932" s="127"/>
      <c r="N932" s="128"/>
      <c r="O932" s="128"/>
      <c r="P932" s="128"/>
      <c r="Q932" s="128"/>
      <c r="R932" s="128"/>
      <c r="S932" s="128"/>
      <c r="T932" s="129"/>
      <c r="AT932" s="124" t="s">
        <v>94</v>
      </c>
      <c r="AU932" s="124" t="s">
        <v>2</v>
      </c>
      <c r="AV932" s="121" t="s">
        <v>83</v>
      </c>
      <c r="AW932" s="121" t="s">
        <v>96</v>
      </c>
      <c r="AX932" s="121" t="s">
        <v>84</v>
      </c>
      <c r="AY932" s="124" t="s">
        <v>85</v>
      </c>
    </row>
    <row r="933" spans="2:51" s="130" customFormat="1" x14ac:dyDescent="0.2">
      <c r="B933" s="131"/>
      <c r="D933" s="123" t="s">
        <v>94</v>
      </c>
      <c r="E933" s="132" t="s">
        <v>10</v>
      </c>
      <c r="F933" s="133" t="s">
        <v>444</v>
      </c>
      <c r="H933" s="134">
        <v>59.72</v>
      </c>
      <c r="I933" s="135"/>
      <c r="L933" s="131"/>
      <c r="M933" s="136"/>
      <c r="N933" s="137"/>
      <c r="O933" s="137"/>
      <c r="P933" s="137"/>
      <c r="Q933" s="137"/>
      <c r="R933" s="137"/>
      <c r="S933" s="137"/>
      <c r="T933" s="138"/>
      <c r="AT933" s="132" t="s">
        <v>94</v>
      </c>
      <c r="AU933" s="132" t="s">
        <v>2</v>
      </c>
      <c r="AV933" s="130" t="s">
        <v>2</v>
      </c>
      <c r="AW933" s="130" t="s">
        <v>96</v>
      </c>
      <c r="AX933" s="130" t="s">
        <v>84</v>
      </c>
      <c r="AY933" s="132" t="s">
        <v>85</v>
      </c>
    </row>
    <row r="934" spans="2:51" s="121" customFormat="1" x14ac:dyDescent="0.2">
      <c r="B934" s="122"/>
      <c r="D934" s="123" t="s">
        <v>94</v>
      </c>
      <c r="E934" s="124" t="s">
        <v>10</v>
      </c>
      <c r="F934" s="125" t="s">
        <v>382</v>
      </c>
      <c r="H934" s="124" t="s">
        <v>10</v>
      </c>
      <c r="I934" s="126"/>
      <c r="L934" s="122"/>
      <c r="M934" s="127"/>
      <c r="N934" s="128"/>
      <c r="O934" s="128"/>
      <c r="P934" s="128"/>
      <c r="Q934" s="128"/>
      <c r="R934" s="128"/>
      <c r="S934" s="128"/>
      <c r="T934" s="129"/>
      <c r="AT934" s="124" t="s">
        <v>94</v>
      </c>
      <c r="AU934" s="124" t="s">
        <v>2</v>
      </c>
      <c r="AV934" s="121" t="s">
        <v>83</v>
      </c>
      <c r="AW934" s="121" t="s">
        <v>96</v>
      </c>
      <c r="AX934" s="121" t="s">
        <v>84</v>
      </c>
      <c r="AY934" s="124" t="s">
        <v>85</v>
      </c>
    </row>
    <row r="935" spans="2:51" s="130" customFormat="1" x14ac:dyDescent="0.2">
      <c r="B935" s="131"/>
      <c r="D935" s="123" t="s">
        <v>94</v>
      </c>
      <c r="E935" s="132" t="s">
        <v>10</v>
      </c>
      <c r="F935" s="133" t="s">
        <v>445</v>
      </c>
      <c r="H935" s="134">
        <v>85.929000000000002</v>
      </c>
      <c r="I935" s="135"/>
      <c r="L935" s="131"/>
      <c r="M935" s="136"/>
      <c r="N935" s="137"/>
      <c r="O935" s="137"/>
      <c r="P935" s="137"/>
      <c r="Q935" s="137"/>
      <c r="R935" s="137"/>
      <c r="S935" s="137"/>
      <c r="T935" s="138"/>
      <c r="AT935" s="132" t="s">
        <v>94</v>
      </c>
      <c r="AU935" s="132" t="s">
        <v>2</v>
      </c>
      <c r="AV935" s="130" t="s">
        <v>2</v>
      </c>
      <c r="AW935" s="130" t="s">
        <v>96</v>
      </c>
      <c r="AX935" s="130" t="s">
        <v>84</v>
      </c>
      <c r="AY935" s="132" t="s">
        <v>85</v>
      </c>
    </row>
    <row r="936" spans="2:51" s="121" customFormat="1" x14ac:dyDescent="0.2">
      <c r="B936" s="122"/>
      <c r="D936" s="123" t="s">
        <v>94</v>
      </c>
      <c r="E936" s="124" t="s">
        <v>10</v>
      </c>
      <c r="F936" s="125" t="s">
        <v>384</v>
      </c>
      <c r="H936" s="124" t="s">
        <v>10</v>
      </c>
      <c r="I936" s="126"/>
      <c r="L936" s="122"/>
      <c r="M936" s="127"/>
      <c r="N936" s="128"/>
      <c r="O936" s="128"/>
      <c r="P936" s="128"/>
      <c r="Q936" s="128"/>
      <c r="R936" s="128"/>
      <c r="S936" s="128"/>
      <c r="T936" s="129"/>
      <c r="AT936" s="124" t="s">
        <v>94</v>
      </c>
      <c r="AU936" s="124" t="s">
        <v>2</v>
      </c>
      <c r="AV936" s="121" t="s">
        <v>83</v>
      </c>
      <c r="AW936" s="121" t="s">
        <v>96</v>
      </c>
      <c r="AX936" s="121" t="s">
        <v>84</v>
      </c>
      <c r="AY936" s="124" t="s">
        <v>85</v>
      </c>
    </row>
    <row r="937" spans="2:51" s="130" customFormat="1" x14ac:dyDescent="0.2">
      <c r="B937" s="131"/>
      <c r="D937" s="123" t="s">
        <v>94</v>
      </c>
      <c r="E937" s="132" t="s">
        <v>10</v>
      </c>
      <c r="F937" s="133" t="s">
        <v>445</v>
      </c>
      <c r="H937" s="134">
        <v>85.929000000000002</v>
      </c>
      <c r="I937" s="135"/>
      <c r="L937" s="131"/>
      <c r="M937" s="136"/>
      <c r="N937" s="137"/>
      <c r="O937" s="137"/>
      <c r="P937" s="137"/>
      <c r="Q937" s="137"/>
      <c r="R937" s="137"/>
      <c r="S937" s="137"/>
      <c r="T937" s="138"/>
      <c r="AT937" s="132" t="s">
        <v>94</v>
      </c>
      <c r="AU937" s="132" t="s">
        <v>2</v>
      </c>
      <c r="AV937" s="130" t="s">
        <v>2</v>
      </c>
      <c r="AW937" s="130" t="s">
        <v>96</v>
      </c>
      <c r="AX937" s="130" t="s">
        <v>84</v>
      </c>
      <c r="AY937" s="132" t="s">
        <v>85</v>
      </c>
    </row>
    <row r="938" spans="2:51" s="121" customFormat="1" x14ac:dyDescent="0.2">
      <c r="B938" s="122"/>
      <c r="D938" s="123" t="s">
        <v>94</v>
      </c>
      <c r="E938" s="124" t="s">
        <v>10</v>
      </c>
      <c r="F938" s="125" t="s">
        <v>385</v>
      </c>
      <c r="H938" s="124" t="s">
        <v>10</v>
      </c>
      <c r="I938" s="126"/>
      <c r="L938" s="122"/>
      <c r="M938" s="127"/>
      <c r="N938" s="128"/>
      <c r="O938" s="128"/>
      <c r="P938" s="128"/>
      <c r="Q938" s="128"/>
      <c r="R938" s="128"/>
      <c r="S938" s="128"/>
      <c r="T938" s="129"/>
      <c r="AT938" s="124" t="s">
        <v>94</v>
      </c>
      <c r="AU938" s="124" t="s">
        <v>2</v>
      </c>
      <c r="AV938" s="121" t="s">
        <v>83</v>
      </c>
      <c r="AW938" s="121" t="s">
        <v>96</v>
      </c>
      <c r="AX938" s="121" t="s">
        <v>84</v>
      </c>
      <c r="AY938" s="124" t="s">
        <v>85</v>
      </c>
    </row>
    <row r="939" spans="2:51" s="130" customFormat="1" x14ac:dyDescent="0.2">
      <c r="B939" s="131"/>
      <c r="D939" s="123" t="s">
        <v>94</v>
      </c>
      <c r="E939" s="132" t="s">
        <v>10</v>
      </c>
      <c r="F939" s="133" t="s">
        <v>1171</v>
      </c>
      <c r="H939" s="134">
        <v>99.185000000000002</v>
      </c>
      <c r="I939" s="135"/>
      <c r="L939" s="131"/>
      <c r="M939" s="136"/>
      <c r="N939" s="137"/>
      <c r="O939" s="137"/>
      <c r="P939" s="137"/>
      <c r="Q939" s="137"/>
      <c r="R939" s="137"/>
      <c r="S939" s="137"/>
      <c r="T939" s="138"/>
      <c r="AT939" s="132" t="s">
        <v>94</v>
      </c>
      <c r="AU939" s="132" t="s">
        <v>2</v>
      </c>
      <c r="AV939" s="130" t="s">
        <v>2</v>
      </c>
      <c r="AW939" s="130" t="s">
        <v>96</v>
      </c>
      <c r="AX939" s="130" t="s">
        <v>84</v>
      </c>
      <c r="AY939" s="132" t="s">
        <v>85</v>
      </c>
    </row>
    <row r="940" spans="2:51" s="121" customFormat="1" x14ac:dyDescent="0.2">
      <c r="B940" s="122"/>
      <c r="D940" s="123" t="s">
        <v>94</v>
      </c>
      <c r="E940" s="124" t="s">
        <v>10</v>
      </c>
      <c r="F940" s="125" t="s">
        <v>387</v>
      </c>
      <c r="H940" s="124" t="s">
        <v>10</v>
      </c>
      <c r="I940" s="126"/>
      <c r="L940" s="122"/>
      <c r="M940" s="127"/>
      <c r="N940" s="128"/>
      <c r="O940" s="128"/>
      <c r="P940" s="128"/>
      <c r="Q940" s="128"/>
      <c r="R940" s="128"/>
      <c r="S940" s="128"/>
      <c r="T940" s="129"/>
      <c r="AT940" s="124" t="s">
        <v>94</v>
      </c>
      <c r="AU940" s="124" t="s">
        <v>2</v>
      </c>
      <c r="AV940" s="121" t="s">
        <v>83</v>
      </c>
      <c r="AW940" s="121" t="s">
        <v>96</v>
      </c>
      <c r="AX940" s="121" t="s">
        <v>84</v>
      </c>
      <c r="AY940" s="124" t="s">
        <v>85</v>
      </c>
    </row>
    <row r="941" spans="2:51" s="130" customFormat="1" x14ac:dyDescent="0.2">
      <c r="B941" s="131"/>
      <c r="D941" s="123" t="s">
        <v>94</v>
      </c>
      <c r="E941" s="132" t="s">
        <v>10</v>
      </c>
      <c r="F941" s="133" t="s">
        <v>1172</v>
      </c>
      <c r="H941" s="134">
        <v>22.806000000000001</v>
      </c>
      <c r="I941" s="135"/>
      <c r="L941" s="131"/>
      <c r="M941" s="136"/>
      <c r="N941" s="137"/>
      <c r="O941" s="137"/>
      <c r="P941" s="137"/>
      <c r="Q941" s="137"/>
      <c r="R941" s="137"/>
      <c r="S941" s="137"/>
      <c r="T941" s="138"/>
      <c r="AT941" s="132" t="s">
        <v>94</v>
      </c>
      <c r="AU941" s="132" t="s">
        <v>2</v>
      </c>
      <c r="AV941" s="130" t="s">
        <v>2</v>
      </c>
      <c r="AW941" s="130" t="s">
        <v>96</v>
      </c>
      <c r="AX941" s="130" t="s">
        <v>84</v>
      </c>
      <c r="AY941" s="132" t="s">
        <v>85</v>
      </c>
    </row>
    <row r="942" spans="2:51" s="121" customFormat="1" x14ac:dyDescent="0.2">
      <c r="B942" s="122"/>
      <c r="D942" s="123" t="s">
        <v>94</v>
      </c>
      <c r="E942" s="124" t="s">
        <v>10</v>
      </c>
      <c r="F942" s="125" t="s">
        <v>389</v>
      </c>
      <c r="H942" s="124" t="s">
        <v>10</v>
      </c>
      <c r="I942" s="126"/>
      <c r="L942" s="122"/>
      <c r="M942" s="127"/>
      <c r="N942" s="128"/>
      <c r="O942" s="128"/>
      <c r="P942" s="128"/>
      <c r="Q942" s="128"/>
      <c r="R942" s="128"/>
      <c r="S942" s="128"/>
      <c r="T942" s="129"/>
      <c r="AT942" s="124" t="s">
        <v>94</v>
      </c>
      <c r="AU942" s="124" t="s">
        <v>2</v>
      </c>
      <c r="AV942" s="121" t="s">
        <v>83</v>
      </c>
      <c r="AW942" s="121" t="s">
        <v>96</v>
      </c>
      <c r="AX942" s="121" t="s">
        <v>84</v>
      </c>
      <c r="AY942" s="124" t="s">
        <v>85</v>
      </c>
    </row>
    <row r="943" spans="2:51" s="130" customFormat="1" x14ac:dyDescent="0.2">
      <c r="B943" s="131"/>
      <c r="D943" s="123" t="s">
        <v>94</v>
      </c>
      <c r="E943" s="132" t="s">
        <v>10</v>
      </c>
      <c r="F943" s="133" t="s">
        <v>448</v>
      </c>
      <c r="H943" s="134">
        <v>23.253</v>
      </c>
      <c r="I943" s="135"/>
      <c r="L943" s="131"/>
      <c r="M943" s="136"/>
      <c r="N943" s="137"/>
      <c r="O943" s="137"/>
      <c r="P943" s="137"/>
      <c r="Q943" s="137"/>
      <c r="R943" s="137"/>
      <c r="S943" s="137"/>
      <c r="T943" s="138"/>
      <c r="AT943" s="132" t="s">
        <v>94</v>
      </c>
      <c r="AU943" s="132" t="s">
        <v>2</v>
      </c>
      <c r="AV943" s="130" t="s">
        <v>2</v>
      </c>
      <c r="AW943" s="130" t="s">
        <v>96</v>
      </c>
      <c r="AX943" s="130" t="s">
        <v>84</v>
      </c>
      <c r="AY943" s="132" t="s">
        <v>85</v>
      </c>
    </row>
    <row r="944" spans="2:51" s="121" customFormat="1" x14ac:dyDescent="0.2">
      <c r="B944" s="122"/>
      <c r="D944" s="123" t="s">
        <v>94</v>
      </c>
      <c r="E944" s="124" t="s">
        <v>10</v>
      </c>
      <c r="F944" s="125" t="s">
        <v>391</v>
      </c>
      <c r="H944" s="124" t="s">
        <v>10</v>
      </c>
      <c r="I944" s="126"/>
      <c r="L944" s="122"/>
      <c r="M944" s="127"/>
      <c r="N944" s="128"/>
      <c r="O944" s="128"/>
      <c r="P944" s="128"/>
      <c r="Q944" s="128"/>
      <c r="R944" s="128"/>
      <c r="S944" s="128"/>
      <c r="T944" s="129"/>
      <c r="AT944" s="124" t="s">
        <v>94</v>
      </c>
      <c r="AU944" s="124" t="s">
        <v>2</v>
      </c>
      <c r="AV944" s="121" t="s">
        <v>83</v>
      </c>
      <c r="AW944" s="121" t="s">
        <v>96</v>
      </c>
      <c r="AX944" s="121" t="s">
        <v>84</v>
      </c>
      <c r="AY944" s="124" t="s">
        <v>85</v>
      </c>
    </row>
    <row r="945" spans="2:51" s="130" customFormat="1" x14ac:dyDescent="0.2">
      <c r="B945" s="131"/>
      <c r="D945" s="123" t="s">
        <v>94</v>
      </c>
      <c r="E945" s="132" t="s">
        <v>10</v>
      </c>
      <c r="F945" s="133" t="s">
        <v>449</v>
      </c>
      <c r="H945" s="134">
        <v>31.460999999999999</v>
      </c>
      <c r="I945" s="135"/>
      <c r="L945" s="131"/>
      <c r="M945" s="136"/>
      <c r="N945" s="137"/>
      <c r="O945" s="137"/>
      <c r="P945" s="137"/>
      <c r="Q945" s="137"/>
      <c r="R945" s="137"/>
      <c r="S945" s="137"/>
      <c r="T945" s="138"/>
      <c r="AT945" s="132" t="s">
        <v>94</v>
      </c>
      <c r="AU945" s="132" t="s">
        <v>2</v>
      </c>
      <c r="AV945" s="130" t="s">
        <v>2</v>
      </c>
      <c r="AW945" s="130" t="s">
        <v>96</v>
      </c>
      <c r="AX945" s="130" t="s">
        <v>84</v>
      </c>
      <c r="AY945" s="132" t="s">
        <v>85</v>
      </c>
    </row>
    <row r="946" spans="2:51" s="121" customFormat="1" x14ac:dyDescent="0.2">
      <c r="B946" s="122"/>
      <c r="D946" s="123" t="s">
        <v>94</v>
      </c>
      <c r="E946" s="124" t="s">
        <v>10</v>
      </c>
      <c r="F946" s="125" t="s">
        <v>393</v>
      </c>
      <c r="H946" s="124" t="s">
        <v>10</v>
      </c>
      <c r="I946" s="126"/>
      <c r="L946" s="122"/>
      <c r="M946" s="127"/>
      <c r="N946" s="128"/>
      <c r="O946" s="128"/>
      <c r="P946" s="128"/>
      <c r="Q946" s="128"/>
      <c r="R946" s="128"/>
      <c r="S946" s="128"/>
      <c r="T946" s="129"/>
      <c r="AT946" s="124" t="s">
        <v>94</v>
      </c>
      <c r="AU946" s="124" t="s">
        <v>2</v>
      </c>
      <c r="AV946" s="121" t="s">
        <v>83</v>
      </c>
      <c r="AW946" s="121" t="s">
        <v>96</v>
      </c>
      <c r="AX946" s="121" t="s">
        <v>84</v>
      </c>
      <c r="AY946" s="124" t="s">
        <v>85</v>
      </c>
    </row>
    <row r="947" spans="2:51" s="130" customFormat="1" x14ac:dyDescent="0.2">
      <c r="B947" s="131"/>
      <c r="D947" s="123" t="s">
        <v>94</v>
      </c>
      <c r="E947" s="132" t="s">
        <v>10</v>
      </c>
      <c r="F947" s="133" t="s">
        <v>450</v>
      </c>
      <c r="H947" s="134">
        <v>9.3000000000000007</v>
      </c>
      <c r="I947" s="135"/>
      <c r="L947" s="131"/>
      <c r="M947" s="136"/>
      <c r="N947" s="137"/>
      <c r="O947" s="137"/>
      <c r="P947" s="137"/>
      <c r="Q947" s="137"/>
      <c r="R947" s="137"/>
      <c r="S947" s="137"/>
      <c r="T947" s="138"/>
      <c r="AT947" s="132" t="s">
        <v>94</v>
      </c>
      <c r="AU947" s="132" t="s">
        <v>2</v>
      </c>
      <c r="AV947" s="130" t="s">
        <v>2</v>
      </c>
      <c r="AW947" s="130" t="s">
        <v>96</v>
      </c>
      <c r="AX947" s="130" t="s">
        <v>84</v>
      </c>
      <c r="AY947" s="132" t="s">
        <v>85</v>
      </c>
    </row>
    <row r="948" spans="2:51" s="121" customFormat="1" x14ac:dyDescent="0.2">
      <c r="B948" s="122"/>
      <c r="D948" s="123" t="s">
        <v>94</v>
      </c>
      <c r="E948" s="124" t="s">
        <v>10</v>
      </c>
      <c r="F948" s="125" t="s">
        <v>395</v>
      </c>
      <c r="H948" s="124" t="s">
        <v>10</v>
      </c>
      <c r="I948" s="126"/>
      <c r="L948" s="122"/>
      <c r="M948" s="127"/>
      <c r="N948" s="128"/>
      <c r="O948" s="128"/>
      <c r="P948" s="128"/>
      <c r="Q948" s="128"/>
      <c r="R948" s="128"/>
      <c r="S948" s="128"/>
      <c r="T948" s="129"/>
      <c r="AT948" s="124" t="s">
        <v>94</v>
      </c>
      <c r="AU948" s="124" t="s">
        <v>2</v>
      </c>
      <c r="AV948" s="121" t="s">
        <v>83</v>
      </c>
      <c r="AW948" s="121" t="s">
        <v>96</v>
      </c>
      <c r="AX948" s="121" t="s">
        <v>84</v>
      </c>
      <c r="AY948" s="124" t="s">
        <v>85</v>
      </c>
    </row>
    <row r="949" spans="2:51" s="130" customFormat="1" x14ac:dyDescent="0.2">
      <c r="B949" s="131"/>
      <c r="D949" s="123" t="s">
        <v>94</v>
      </c>
      <c r="E949" s="132" t="s">
        <v>10</v>
      </c>
      <c r="F949" s="133" t="s">
        <v>450</v>
      </c>
      <c r="H949" s="134">
        <v>9.3000000000000007</v>
      </c>
      <c r="I949" s="135"/>
      <c r="L949" s="131"/>
      <c r="M949" s="136"/>
      <c r="N949" s="137"/>
      <c r="O949" s="137"/>
      <c r="P949" s="137"/>
      <c r="Q949" s="137"/>
      <c r="R949" s="137"/>
      <c r="S949" s="137"/>
      <c r="T949" s="138"/>
      <c r="AT949" s="132" t="s">
        <v>94</v>
      </c>
      <c r="AU949" s="132" t="s">
        <v>2</v>
      </c>
      <c r="AV949" s="130" t="s">
        <v>2</v>
      </c>
      <c r="AW949" s="130" t="s">
        <v>96</v>
      </c>
      <c r="AX949" s="130" t="s">
        <v>84</v>
      </c>
      <c r="AY949" s="132" t="s">
        <v>85</v>
      </c>
    </row>
    <row r="950" spans="2:51" s="130" customFormat="1" x14ac:dyDescent="0.2">
      <c r="B950" s="131"/>
      <c r="D950" s="123" t="s">
        <v>94</v>
      </c>
      <c r="E950" s="132" t="s">
        <v>10</v>
      </c>
      <c r="F950" s="133" t="s">
        <v>396</v>
      </c>
      <c r="H950" s="134">
        <v>0</v>
      </c>
      <c r="I950" s="135"/>
      <c r="L950" s="131"/>
      <c r="M950" s="136"/>
      <c r="N950" s="137"/>
      <c r="O950" s="137"/>
      <c r="P950" s="137"/>
      <c r="Q950" s="137"/>
      <c r="R950" s="137"/>
      <c r="S950" s="137"/>
      <c r="T950" s="138"/>
      <c r="AT950" s="132" t="s">
        <v>94</v>
      </c>
      <c r="AU950" s="132" t="s">
        <v>2</v>
      </c>
      <c r="AV950" s="130" t="s">
        <v>2</v>
      </c>
      <c r="AW950" s="130" t="s">
        <v>96</v>
      </c>
      <c r="AX950" s="130" t="s">
        <v>84</v>
      </c>
      <c r="AY950" s="132" t="s">
        <v>85</v>
      </c>
    </row>
    <row r="951" spans="2:51" s="121" customFormat="1" x14ac:dyDescent="0.2">
      <c r="B951" s="122"/>
      <c r="D951" s="123" t="s">
        <v>94</v>
      </c>
      <c r="E951" s="124" t="s">
        <v>10</v>
      </c>
      <c r="F951" s="125" t="s">
        <v>397</v>
      </c>
      <c r="H951" s="124" t="s">
        <v>10</v>
      </c>
      <c r="I951" s="126"/>
      <c r="L951" s="122"/>
      <c r="M951" s="127"/>
      <c r="N951" s="128"/>
      <c r="O951" s="128"/>
      <c r="P951" s="128"/>
      <c r="Q951" s="128"/>
      <c r="R951" s="128"/>
      <c r="S951" s="128"/>
      <c r="T951" s="129"/>
      <c r="AT951" s="124" t="s">
        <v>94</v>
      </c>
      <c r="AU951" s="124" t="s">
        <v>2</v>
      </c>
      <c r="AV951" s="121" t="s">
        <v>83</v>
      </c>
      <c r="AW951" s="121" t="s">
        <v>96</v>
      </c>
      <c r="AX951" s="121" t="s">
        <v>84</v>
      </c>
      <c r="AY951" s="124" t="s">
        <v>85</v>
      </c>
    </row>
    <row r="952" spans="2:51" s="130" customFormat="1" x14ac:dyDescent="0.2">
      <c r="B952" s="131"/>
      <c r="D952" s="123" t="s">
        <v>94</v>
      </c>
      <c r="E952" s="132" t="s">
        <v>10</v>
      </c>
      <c r="F952" s="133" t="s">
        <v>1168</v>
      </c>
      <c r="H952" s="134">
        <v>39.167999999999999</v>
      </c>
      <c r="I952" s="135"/>
      <c r="L952" s="131"/>
      <c r="M952" s="136"/>
      <c r="N952" s="137"/>
      <c r="O952" s="137"/>
      <c r="P952" s="137"/>
      <c r="Q952" s="137"/>
      <c r="R952" s="137"/>
      <c r="S952" s="137"/>
      <c r="T952" s="138"/>
      <c r="AT952" s="132" t="s">
        <v>94</v>
      </c>
      <c r="AU952" s="132" t="s">
        <v>2</v>
      </c>
      <c r="AV952" s="130" t="s">
        <v>2</v>
      </c>
      <c r="AW952" s="130" t="s">
        <v>96</v>
      </c>
      <c r="AX952" s="130" t="s">
        <v>84</v>
      </c>
      <c r="AY952" s="132" t="s">
        <v>85</v>
      </c>
    </row>
    <row r="953" spans="2:51" s="158" customFormat="1" x14ac:dyDescent="0.2">
      <c r="B953" s="159"/>
      <c r="D953" s="123" t="s">
        <v>94</v>
      </c>
      <c r="E953" s="160" t="s">
        <v>10</v>
      </c>
      <c r="F953" s="161" t="s">
        <v>372</v>
      </c>
      <c r="H953" s="162">
        <v>681.01599999999996</v>
      </c>
      <c r="I953" s="163"/>
      <c r="L953" s="159"/>
      <c r="M953" s="164"/>
      <c r="N953" s="165"/>
      <c r="O953" s="165"/>
      <c r="P953" s="165"/>
      <c r="Q953" s="165"/>
      <c r="R953" s="165"/>
      <c r="S953" s="165"/>
      <c r="T953" s="166"/>
      <c r="AT953" s="160" t="s">
        <v>94</v>
      </c>
      <c r="AU953" s="160" t="s">
        <v>2</v>
      </c>
      <c r="AV953" s="158" t="s">
        <v>105</v>
      </c>
      <c r="AW953" s="158" t="s">
        <v>96</v>
      </c>
      <c r="AX953" s="158" t="s">
        <v>84</v>
      </c>
      <c r="AY953" s="160" t="s">
        <v>85</v>
      </c>
    </row>
    <row r="954" spans="2:51" s="130" customFormat="1" x14ac:dyDescent="0.2">
      <c r="B954" s="131"/>
      <c r="D954" s="123" t="s">
        <v>94</v>
      </c>
      <c r="E954" s="132" t="s">
        <v>10</v>
      </c>
      <c r="F954" s="133" t="s">
        <v>1173</v>
      </c>
      <c r="H954" s="134">
        <v>537.25900000000001</v>
      </c>
      <c r="I954" s="135"/>
      <c r="L954" s="131"/>
      <c r="M954" s="136"/>
      <c r="N954" s="137"/>
      <c r="O954" s="137"/>
      <c r="P954" s="137"/>
      <c r="Q954" s="137"/>
      <c r="R954" s="137"/>
      <c r="S954" s="137"/>
      <c r="T954" s="138"/>
      <c r="AT954" s="132" t="s">
        <v>94</v>
      </c>
      <c r="AU954" s="132" t="s">
        <v>2</v>
      </c>
      <c r="AV954" s="130" t="s">
        <v>2</v>
      </c>
      <c r="AW954" s="130" t="s">
        <v>96</v>
      </c>
      <c r="AX954" s="130" t="s">
        <v>84</v>
      </c>
      <c r="AY954" s="132" t="s">
        <v>85</v>
      </c>
    </row>
    <row r="955" spans="2:51" s="158" customFormat="1" x14ac:dyDescent="0.2">
      <c r="B955" s="159"/>
      <c r="D955" s="123" t="s">
        <v>94</v>
      </c>
      <c r="E955" s="160" t="s">
        <v>10</v>
      </c>
      <c r="F955" s="161" t="s">
        <v>372</v>
      </c>
      <c r="H955" s="162">
        <v>537.25900000000001</v>
      </c>
      <c r="I955" s="163"/>
      <c r="L955" s="159"/>
      <c r="M955" s="164"/>
      <c r="N955" s="165"/>
      <c r="O955" s="165"/>
      <c r="P955" s="165"/>
      <c r="Q955" s="165"/>
      <c r="R955" s="165"/>
      <c r="S955" s="165"/>
      <c r="T955" s="166"/>
      <c r="AT955" s="160" t="s">
        <v>94</v>
      </c>
      <c r="AU955" s="160" t="s">
        <v>2</v>
      </c>
      <c r="AV955" s="158" t="s">
        <v>105</v>
      </c>
      <c r="AW955" s="158" t="s">
        <v>96</v>
      </c>
      <c r="AX955" s="158" t="s">
        <v>84</v>
      </c>
      <c r="AY955" s="160" t="s">
        <v>85</v>
      </c>
    </row>
    <row r="956" spans="2:51" s="121" customFormat="1" x14ac:dyDescent="0.2">
      <c r="B956" s="122"/>
      <c r="D956" s="123" t="s">
        <v>94</v>
      </c>
      <c r="E956" s="124" t="s">
        <v>10</v>
      </c>
      <c r="F956" s="125" t="s">
        <v>549</v>
      </c>
      <c r="H956" s="124" t="s">
        <v>10</v>
      </c>
      <c r="I956" s="126"/>
      <c r="L956" s="122"/>
      <c r="M956" s="127"/>
      <c r="N956" s="128"/>
      <c r="O956" s="128"/>
      <c r="P956" s="128"/>
      <c r="Q956" s="128"/>
      <c r="R956" s="128"/>
      <c r="S956" s="128"/>
      <c r="T956" s="129"/>
      <c r="AT956" s="124" t="s">
        <v>94</v>
      </c>
      <c r="AU956" s="124" t="s">
        <v>2</v>
      </c>
      <c r="AV956" s="121" t="s">
        <v>83</v>
      </c>
      <c r="AW956" s="121" t="s">
        <v>96</v>
      </c>
      <c r="AX956" s="121" t="s">
        <v>84</v>
      </c>
      <c r="AY956" s="124" t="s">
        <v>85</v>
      </c>
    </row>
    <row r="957" spans="2:51" s="130" customFormat="1" x14ac:dyDescent="0.2">
      <c r="B957" s="131"/>
      <c r="D957" s="123" t="s">
        <v>94</v>
      </c>
      <c r="E957" s="132" t="s">
        <v>10</v>
      </c>
      <c r="F957" s="133" t="s">
        <v>576</v>
      </c>
      <c r="H957" s="134">
        <v>1821.8040000000001</v>
      </c>
      <c r="I957" s="135"/>
      <c r="L957" s="131"/>
      <c r="M957" s="136"/>
      <c r="N957" s="137"/>
      <c r="O957" s="137"/>
      <c r="P957" s="137"/>
      <c r="Q957" s="137"/>
      <c r="R957" s="137"/>
      <c r="S957" s="137"/>
      <c r="T957" s="138"/>
      <c r="AT957" s="132" t="s">
        <v>94</v>
      </c>
      <c r="AU957" s="132" t="s">
        <v>2</v>
      </c>
      <c r="AV957" s="130" t="s">
        <v>2</v>
      </c>
      <c r="AW957" s="130" t="s">
        <v>96</v>
      </c>
      <c r="AX957" s="130" t="s">
        <v>84</v>
      </c>
      <c r="AY957" s="132" t="s">
        <v>85</v>
      </c>
    </row>
    <row r="958" spans="2:51" s="130" customFormat="1" ht="33.75" x14ac:dyDescent="0.2">
      <c r="B958" s="131"/>
      <c r="D958" s="123" t="s">
        <v>94</v>
      </c>
      <c r="E958" s="132" t="s">
        <v>10</v>
      </c>
      <c r="F958" s="133" t="s">
        <v>577</v>
      </c>
      <c r="H958" s="134">
        <v>49.021999999999998</v>
      </c>
      <c r="I958" s="135"/>
      <c r="L958" s="131"/>
      <c r="M958" s="136"/>
      <c r="N958" s="137"/>
      <c r="O958" s="137"/>
      <c r="P958" s="137"/>
      <c r="Q958" s="137"/>
      <c r="R958" s="137"/>
      <c r="S958" s="137"/>
      <c r="T958" s="138"/>
      <c r="AT958" s="132" t="s">
        <v>94</v>
      </c>
      <c r="AU958" s="132" t="s">
        <v>2</v>
      </c>
      <c r="AV958" s="130" t="s">
        <v>2</v>
      </c>
      <c r="AW958" s="130" t="s">
        <v>96</v>
      </c>
      <c r="AX958" s="130" t="s">
        <v>84</v>
      </c>
      <c r="AY958" s="132" t="s">
        <v>85</v>
      </c>
    </row>
    <row r="959" spans="2:51" s="130" customFormat="1" x14ac:dyDescent="0.2">
      <c r="B959" s="131"/>
      <c r="D959" s="123" t="s">
        <v>94</v>
      </c>
      <c r="E959" s="132" t="s">
        <v>10</v>
      </c>
      <c r="F959" s="133" t="s">
        <v>579</v>
      </c>
      <c r="H959" s="134">
        <v>53.116999999999997</v>
      </c>
      <c r="I959" s="135"/>
      <c r="L959" s="131"/>
      <c r="M959" s="136"/>
      <c r="N959" s="137"/>
      <c r="O959" s="137"/>
      <c r="P959" s="137"/>
      <c r="Q959" s="137"/>
      <c r="R959" s="137"/>
      <c r="S959" s="137"/>
      <c r="T959" s="138"/>
      <c r="AT959" s="132" t="s">
        <v>94</v>
      </c>
      <c r="AU959" s="132" t="s">
        <v>2</v>
      </c>
      <c r="AV959" s="130" t="s">
        <v>2</v>
      </c>
      <c r="AW959" s="130" t="s">
        <v>96</v>
      </c>
      <c r="AX959" s="130" t="s">
        <v>84</v>
      </c>
      <c r="AY959" s="132" t="s">
        <v>85</v>
      </c>
    </row>
    <row r="960" spans="2:51" s="130" customFormat="1" x14ac:dyDescent="0.2">
      <c r="B960" s="131"/>
      <c r="D960" s="123" t="s">
        <v>94</v>
      </c>
      <c r="E960" s="132" t="s">
        <v>10</v>
      </c>
      <c r="F960" s="133" t="s">
        <v>580</v>
      </c>
      <c r="H960" s="134">
        <v>36.393999999999998</v>
      </c>
      <c r="I960" s="135"/>
      <c r="L960" s="131"/>
      <c r="M960" s="136"/>
      <c r="N960" s="137"/>
      <c r="O960" s="137"/>
      <c r="P960" s="137"/>
      <c r="Q960" s="137"/>
      <c r="R960" s="137"/>
      <c r="S960" s="137"/>
      <c r="T960" s="138"/>
      <c r="AT960" s="132" t="s">
        <v>94</v>
      </c>
      <c r="AU960" s="132" t="s">
        <v>2</v>
      </c>
      <c r="AV960" s="130" t="s">
        <v>2</v>
      </c>
      <c r="AW960" s="130" t="s">
        <v>96</v>
      </c>
      <c r="AX960" s="130" t="s">
        <v>84</v>
      </c>
      <c r="AY960" s="132" t="s">
        <v>85</v>
      </c>
    </row>
    <row r="961" spans="2:51" s="130" customFormat="1" x14ac:dyDescent="0.2">
      <c r="B961" s="131"/>
      <c r="D961" s="123" t="s">
        <v>94</v>
      </c>
      <c r="E961" s="132" t="s">
        <v>10</v>
      </c>
      <c r="F961" s="133" t="s">
        <v>581</v>
      </c>
      <c r="H961" s="134">
        <v>36.393999999999998</v>
      </c>
      <c r="I961" s="135"/>
      <c r="L961" s="131"/>
      <c r="M961" s="136"/>
      <c r="N961" s="137"/>
      <c r="O961" s="137"/>
      <c r="P961" s="137"/>
      <c r="Q961" s="137"/>
      <c r="R961" s="137"/>
      <c r="S961" s="137"/>
      <c r="T961" s="138"/>
      <c r="AT961" s="132" t="s">
        <v>94</v>
      </c>
      <c r="AU961" s="132" t="s">
        <v>2</v>
      </c>
      <c r="AV961" s="130" t="s">
        <v>2</v>
      </c>
      <c r="AW961" s="130" t="s">
        <v>96</v>
      </c>
      <c r="AX961" s="130" t="s">
        <v>84</v>
      </c>
      <c r="AY961" s="132" t="s">
        <v>85</v>
      </c>
    </row>
    <row r="962" spans="2:51" s="130" customFormat="1" x14ac:dyDescent="0.2">
      <c r="B962" s="131"/>
      <c r="D962" s="123" t="s">
        <v>94</v>
      </c>
      <c r="E962" s="132" t="s">
        <v>10</v>
      </c>
      <c r="F962" s="133" t="s">
        <v>582</v>
      </c>
      <c r="H962" s="134">
        <v>33.701000000000001</v>
      </c>
      <c r="I962" s="135"/>
      <c r="L962" s="131"/>
      <c r="M962" s="136"/>
      <c r="N962" s="137"/>
      <c r="O962" s="137"/>
      <c r="P962" s="137"/>
      <c r="Q962" s="137"/>
      <c r="R962" s="137"/>
      <c r="S962" s="137"/>
      <c r="T962" s="138"/>
      <c r="AT962" s="132" t="s">
        <v>94</v>
      </c>
      <c r="AU962" s="132" t="s">
        <v>2</v>
      </c>
      <c r="AV962" s="130" t="s">
        <v>2</v>
      </c>
      <c r="AW962" s="130" t="s">
        <v>96</v>
      </c>
      <c r="AX962" s="130" t="s">
        <v>84</v>
      </c>
      <c r="AY962" s="132" t="s">
        <v>85</v>
      </c>
    </row>
    <row r="963" spans="2:51" s="130" customFormat="1" x14ac:dyDescent="0.2">
      <c r="B963" s="131"/>
      <c r="D963" s="123" t="s">
        <v>94</v>
      </c>
      <c r="E963" s="132" t="s">
        <v>10</v>
      </c>
      <c r="F963" s="133" t="s">
        <v>583</v>
      </c>
      <c r="H963" s="134">
        <v>8.3729999999999993</v>
      </c>
      <c r="I963" s="135"/>
      <c r="L963" s="131"/>
      <c r="M963" s="136"/>
      <c r="N963" s="137"/>
      <c r="O963" s="137"/>
      <c r="P963" s="137"/>
      <c r="Q963" s="137"/>
      <c r="R963" s="137"/>
      <c r="S963" s="137"/>
      <c r="T963" s="138"/>
      <c r="AT963" s="132" t="s">
        <v>94</v>
      </c>
      <c r="AU963" s="132" t="s">
        <v>2</v>
      </c>
      <c r="AV963" s="130" t="s">
        <v>2</v>
      </c>
      <c r="AW963" s="130" t="s">
        <v>96</v>
      </c>
      <c r="AX963" s="130" t="s">
        <v>84</v>
      </c>
      <c r="AY963" s="132" t="s">
        <v>85</v>
      </c>
    </row>
    <row r="964" spans="2:51" s="121" customFormat="1" x14ac:dyDescent="0.2">
      <c r="B964" s="122"/>
      <c r="D964" s="123" t="s">
        <v>94</v>
      </c>
      <c r="E964" s="124" t="s">
        <v>10</v>
      </c>
      <c r="F964" s="125" t="s">
        <v>564</v>
      </c>
      <c r="H964" s="124" t="s">
        <v>10</v>
      </c>
      <c r="I964" s="126"/>
      <c r="L964" s="122"/>
      <c r="M964" s="127"/>
      <c r="N964" s="128"/>
      <c r="O964" s="128"/>
      <c r="P964" s="128"/>
      <c r="Q964" s="128"/>
      <c r="R964" s="128"/>
      <c r="S964" s="128"/>
      <c r="T964" s="129"/>
      <c r="AT964" s="124" t="s">
        <v>94</v>
      </c>
      <c r="AU964" s="124" t="s">
        <v>2</v>
      </c>
      <c r="AV964" s="121" t="s">
        <v>83</v>
      </c>
      <c r="AW964" s="121" t="s">
        <v>96</v>
      </c>
      <c r="AX964" s="121" t="s">
        <v>84</v>
      </c>
      <c r="AY964" s="124" t="s">
        <v>85</v>
      </c>
    </row>
    <row r="965" spans="2:51" s="130" customFormat="1" x14ac:dyDescent="0.2">
      <c r="B965" s="131"/>
      <c r="D965" s="123" t="s">
        <v>94</v>
      </c>
      <c r="E965" s="132" t="s">
        <v>10</v>
      </c>
      <c r="F965" s="133" t="s">
        <v>588</v>
      </c>
      <c r="H965" s="134">
        <v>2054.5970000000002</v>
      </c>
      <c r="I965" s="135"/>
      <c r="L965" s="131"/>
      <c r="M965" s="136"/>
      <c r="N965" s="137"/>
      <c r="O965" s="137"/>
      <c r="P965" s="137"/>
      <c r="Q965" s="137"/>
      <c r="R965" s="137"/>
      <c r="S965" s="137"/>
      <c r="T965" s="138"/>
      <c r="AT965" s="132" t="s">
        <v>94</v>
      </c>
      <c r="AU965" s="132" t="s">
        <v>2</v>
      </c>
      <c r="AV965" s="130" t="s">
        <v>2</v>
      </c>
      <c r="AW965" s="130" t="s">
        <v>96</v>
      </c>
      <c r="AX965" s="130" t="s">
        <v>84</v>
      </c>
      <c r="AY965" s="132" t="s">
        <v>85</v>
      </c>
    </row>
    <row r="966" spans="2:51" s="130" customFormat="1" ht="22.5" x14ac:dyDescent="0.2">
      <c r="B966" s="131"/>
      <c r="D966" s="123" t="s">
        <v>94</v>
      </c>
      <c r="E966" s="132" t="s">
        <v>10</v>
      </c>
      <c r="F966" s="133" t="s">
        <v>589</v>
      </c>
      <c r="H966" s="134">
        <v>91.302000000000007</v>
      </c>
      <c r="I966" s="135"/>
      <c r="L966" s="131"/>
      <c r="M966" s="136"/>
      <c r="N966" s="137"/>
      <c r="O966" s="137"/>
      <c r="P966" s="137"/>
      <c r="Q966" s="137"/>
      <c r="R966" s="137"/>
      <c r="S966" s="137"/>
      <c r="T966" s="138"/>
      <c r="AT966" s="132" t="s">
        <v>94</v>
      </c>
      <c r="AU966" s="132" t="s">
        <v>2</v>
      </c>
      <c r="AV966" s="130" t="s">
        <v>2</v>
      </c>
      <c r="AW966" s="130" t="s">
        <v>96</v>
      </c>
      <c r="AX966" s="130" t="s">
        <v>84</v>
      </c>
      <c r="AY966" s="132" t="s">
        <v>85</v>
      </c>
    </row>
    <row r="967" spans="2:51" s="130" customFormat="1" x14ac:dyDescent="0.2">
      <c r="B967" s="131"/>
      <c r="D967" s="123" t="s">
        <v>94</v>
      </c>
      <c r="E967" s="132" t="s">
        <v>10</v>
      </c>
      <c r="F967" s="133" t="s">
        <v>590</v>
      </c>
      <c r="H967" s="134">
        <v>60.48</v>
      </c>
      <c r="I967" s="135"/>
      <c r="L967" s="131"/>
      <c r="M967" s="136"/>
      <c r="N967" s="137"/>
      <c r="O967" s="137"/>
      <c r="P967" s="137"/>
      <c r="Q967" s="137"/>
      <c r="R967" s="137"/>
      <c r="S967" s="137"/>
      <c r="T967" s="138"/>
      <c r="AT967" s="132" t="s">
        <v>94</v>
      </c>
      <c r="AU967" s="132" t="s">
        <v>2</v>
      </c>
      <c r="AV967" s="130" t="s">
        <v>2</v>
      </c>
      <c r="AW967" s="130" t="s">
        <v>96</v>
      </c>
      <c r="AX967" s="130" t="s">
        <v>84</v>
      </c>
      <c r="AY967" s="132" t="s">
        <v>85</v>
      </c>
    </row>
    <row r="968" spans="2:51" s="130" customFormat="1" x14ac:dyDescent="0.2">
      <c r="B968" s="131"/>
      <c r="D968" s="123" t="s">
        <v>94</v>
      </c>
      <c r="E968" s="132" t="s">
        <v>10</v>
      </c>
      <c r="F968" s="133" t="s">
        <v>591</v>
      </c>
      <c r="H968" s="134">
        <v>62.036000000000001</v>
      </c>
      <c r="I968" s="135"/>
      <c r="L968" s="131"/>
      <c r="M968" s="136"/>
      <c r="N968" s="137"/>
      <c r="O968" s="137"/>
      <c r="P968" s="137"/>
      <c r="Q968" s="137"/>
      <c r="R968" s="137"/>
      <c r="S968" s="137"/>
      <c r="T968" s="138"/>
      <c r="AT968" s="132" t="s">
        <v>94</v>
      </c>
      <c r="AU968" s="132" t="s">
        <v>2</v>
      </c>
      <c r="AV968" s="130" t="s">
        <v>2</v>
      </c>
      <c r="AW968" s="130" t="s">
        <v>96</v>
      </c>
      <c r="AX968" s="130" t="s">
        <v>84</v>
      </c>
      <c r="AY968" s="132" t="s">
        <v>85</v>
      </c>
    </row>
    <row r="969" spans="2:51" s="130" customFormat="1" x14ac:dyDescent="0.2">
      <c r="B969" s="131"/>
      <c r="D969" s="123" t="s">
        <v>94</v>
      </c>
      <c r="E969" s="132" t="s">
        <v>10</v>
      </c>
      <c r="F969" s="133" t="s">
        <v>592</v>
      </c>
      <c r="H969" s="134">
        <v>60.48</v>
      </c>
      <c r="I969" s="135"/>
      <c r="L969" s="131"/>
      <c r="M969" s="136"/>
      <c r="N969" s="137"/>
      <c r="O969" s="137"/>
      <c r="P969" s="137"/>
      <c r="Q969" s="137"/>
      <c r="R969" s="137"/>
      <c r="S969" s="137"/>
      <c r="T969" s="138"/>
      <c r="AT969" s="132" t="s">
        <v>94</v>
      </c>
      <c r="AU969" s="132" t="s">
        <v>2</v>
      </c>
      <c r="AV969" s="130" t="s">
        <v>2</v>
      </c>
      <c r="AW969" s="130" t="s">
        <v>96</v>
      </c>
      <c r="AX969" s="130" t="s">
        <v>84</v>
      </c>
      <c r="AY969" s="132" t="s">
        <v>85</v>
      </c>
    </row>
    <row r="970" spans="2:51" s="130" customFormat="1" x14ac:dyDescent="0.2">
      <c r="B970" s="131"/>
      <c r="D970" s="123" t="s">
        <v>94</v>
      </c>
      <c r="E970" s="132" t="s">
        <v>10</v>
      </c>
      <c r="F970" s="133" t="s">
        <v>593</v>
      </c>
      <c r="H970" s="134">
        <v>58.08</v>
      </c>
      <c r="I970" s="135"/>
      <c r="L970" s="131"/>
      <c r="M970" s="136"/>
      <c r="N970" s="137"/>
      <c r="O970" s="137"/>
      <c r="P970" s="137"/>
      <c r="Q970" s="137"/>
      <c r="R970" s="137"/>
      <c r="S970" s="137"/>
      <c r="T970" s="138"/>
      <c r="AT970" s="132" t="s">
        <v>94</v>
      </c>
      <c r="AU970" s="132" t="s">
        <v>2</v>
      </c>
      <c r="AV970" s="130" t="s">
        <v>2</v>
      </c>
      <c r="AW970" s="130" t="s">
        <v>96</v>
      </c>
      <c r="AX970" s="130" t="s">
        <v>84</v>
      </c>
      <c r="AY970" s="132" t="s">
        <v>85</v>
      </c>
    </row>
    <row r="971" spans="2:51" s="130" customFormat="1" x14ac:dyDescent="0.2">
      <c r="B971" s="131"/>
      <c r="D971" s="123" t="s">
        <v>94</v>
      </c>
      <c r="E971" s="132" t="s">
        <v>10</v>
      </c>
      <c r="F971" s="133" t="s">
        <v>594</v>
      </c>
      <c r="H971" s="134">
        <v>25.402000000000001</v>
      </c>
      <c r="I971" s="135"/>
      <c r="L971" s="131"/>
      <c r="M971" s="136"/>
      <c r="N971" s="137"/>
      <c r="O971" s="137"/>
      <c r="P971" s="137"/>
      <c r="Q971" s="137"/>
      <c r="R971" s="137"/>
      <c r="S971" s="137"/>
      <c r="T971" s="138"/>
      <c r="AT971" s="132" t="s">
        <v>94</v>
      </c>
      <c r="AU971" s="132" t="s">
        <v>2</v>
      </c>
      <c r="AV971" s="130" t="s">
        <v>2</v>
      </c>
      <c r="AW971" s="130" t="s">
        <v>96</v>
      </c>
      <c r="AX971" s="130" t="s">
        <v>84</v>
      </c>
      <c r="AY971" s="132" t="s">
        <v>85</v>
      </c>
    </row>
    <row r="972" spans="2:51" s="130" customFormat="1" x14ac:dyDescent="0.2">
      <c r="B972" s="131"/>
      <c r="D972" s="123" t="s">
        <v>94</v>
      </c>
      <c r="E972" s="132" t="s">
        <v>10</v>
      </c>
      <c r="F972" s="133" t="s">
        <v>595</v>
      </c>
      <c r="H972" s="134">
        <v>42.941000000000003</v>
      </c>
      <c r="I972" s="135"/>
      <c r="L972" s="131"/>
      <c r="M972" s="136"/>
      <c r="N972" s="137"/>
      <c r="O972" s="137"/>
      <c r="P972" s="137"/>
      <c r="Q972" s="137"/>
      <c r="R972" s="137"/>
      <c r="S972" s="137"/>
      <c r="T972" s="138"/>
      <c r="AT972" s="132" t="s">
        <v>94</v>
      </c>
      <c r="AU972" s="132" t="s">
        <v>2</v>
      </c>
      <c r="AV972" s="130" t="s">
        <v>2</v>
      </c>
      <c r="AW972" s="130" t="s">
        <v>96</v>
      </c>
      <c r="AX972" s="130" t="s">
        <v>84</v>
      </c>
      <c r="AY972" s="132" t="s">
        <v>85</v>
      </c>
    </row>
    <row r="973" spans="2:51" s="130" customFormat="1" x14ac:dyDescent="0.2">
      <c r="B973" s="131"/>
      <c r="D973" s="123" t="s">
        <v>94</v>
      </c>
      <c r="E973" s="132" t="s">
        <v>10</v>
      </c>
      <c r="F973" s="133" t="s">
        <v>1174</v>
      </c>
      <c r="H973" s="134">
        <v>14.84</v>
      </c>
      <c r="I973" s="135"/>
      <c r="L973" s="131"/>
      <c r="M973" s="136"/>
      <c r="N973" s="137"/>
      <c r="O973" s="137"/>
      <c r="P973" s="137"/>
      <c r="Q973" s="137"/>
      <c r="R973" s="137"/>
      <c r="S973" s="137"/>
      <c r="T973" s="138"/>
      <c r="AT973" s="132" t="s">
        <v>94</v>
      </c>
      <c r="AU973" s="132" t="s">
        <v>2</v>
      </c>
      <c r="AV973" s="130" t="s">
        <v>2</v>
      </c>
      <c r="AW973" s="130" t="s">
        <v>96</v>
      </c>
      <c r="AX973" s="130" t="s">
        <v>84</v>
      </c>
      <c r="AY973" s="132" t="s">
        <v>85</v>
      </c>
    </row>
    <row r="974" spans="2:51" s="158" customFormat="1" x14ac:dyDescent="0.2">
      <c r="B974" s="159"/>
      <c r="D974" s="123" t="s">
        <v>94</v>
      </c>
      <c r="E974" s="160" t="s">
        <v>10</v>
      </c>
      <c r="F974" s="161" t="s">
        <v>372</v>
      </c>
      <c r="H974" s="162">
        <v>4508.9629999999997</v>
      </c>
      <c r="I974" s="163"/>
      <c r="L974" s="159"/>
      <c r="M974" s="164"/>
      <c r="N974" s="165"/>
      <c r="O974" s="165"/>
      <c r="P974" s="165"/>
      <c r="Q974" s="165"/>
      <c r="R974" s="165"/>
      <c r="S974" s="165"/>
      <c r="T974" s="166"/>
      <c r="AT974" s="160" t="s">
        <v>94</v>
      </c>
      <c r="AU974" s="160" t="s">
        <v>2</v>
      </c>
      <c r="AV974" s="158" t="s">
        <v>105</v>
      </c>
      <c r="AW974" s="158" t="s">
        <v>96</v>
      </c>
      <c r="AX974" s="158" t="s">
        <v>84</v>
      </c>
      <c r="AY974" s="160" t="s">
        <v>85</v>
      </c>
    </row>
    <row r="975" spans="2:51" s="121" customFormat="1" x14ac:dyDescent="0.2">
      <c r="B975" s="122"/>
      <c r="D975" s="123" t="s">
        <v>94</v>
      </c>
      <c r="E975" s="124" t="s">
        <v>10</v>
      </c>
      <c r="F975" s="125" t="s">
        <v>1175</v>
      </c>
      <c r="H975" s="124" t="s">
        <v>10</v>
      </c>
      <c r="I975" s="126"/>
      <c r="L975" s="122"/>
      <c r="M975" s="127"/>
      <c r="N975" s="128"/>
      <c r="O975" s="128"/>
      <c r="P975" s="128"/>
      <c r="Q975" s="128"/>
      <c r="R975" s="128"/>
      <c r="S975" s="128"/>
      <c r="T975" s="129"/>
      <c r="AT975" s="124" t="s">
        <v>94</v>
      </c>
      <c r="AU975" s="124" t="s">
        <v>2</v>
      </c>
      <c r="AV975" s="121" t="s">
        <v>83</v>
      </c>
      <c r="AW975" s="121" t="s">
        <v>96</v>
      </c>
      <c r="AX975" s="121" t="s">
        <v>84</v>
      </c>
      <c r="AY975" s="124" t="s">
        <v>85</v>
      </c>
    </row>
    <row r="976" spans="2:51" s="130" customFormat="1" ht="22.5" x14ac:dyDescent="0.2">
      <c r="B976" s="131"/>
      <c r="D976" s="123" t="s">
        <v>94</v>
      </c>
      <c r="E976" s="132" t="s">
        <v>10</v>
      </c>
      <c r="F976" s="133" t="s">
        <v>1176</v>
      </c>
      <c r="H976" s="134">
        <v>108.79900000000001</v>
      </c>
      <c r="I976" s="135"/>
      <c r="L976" s="131"/>
      <c r="M976" s="136"/>
      <c r="N976" s="137"/>
      <c r="O976" s="137"/>
      <c r="P976" s="137"/>
      <c r="Q976" s="137"/>
      <c r="R976" s="137"/>
      <c r="S976" s="137"/>
      <c r="T976" s="138"/>
      <c r="AT976" s="132" t="s">
        <v>94</v>
      </c>
      <c r="AU976" s="132" t="s">
        <v>2</v>
      </c>
      <c r="AV976" s="130" t="s">
        <v>2</v>
      </c>
      <c r="AW976" s="130" t="s">
        <v>96</v>
      </c>
      <c r="AX976" s="130" t="s">
        <v>84</v>
      </c>
      <c r="AY976" s="132" t="s">
        <v>85</v>
      </c>
    </row>
    <row r="977" spans="1:65" s="130" customFormat="1" x14ac:dyDescent="0.2">
      <c r="B977" s="131"/>
      <c r="D977" s="123" t="s">
        <v>94</v>
      </c>
      <c r="E977" s="132" t="s">
        <v>10</v>
      </c>
      <c r="F977" s="133" t="s">
        <v>1177</v>
      </c>
      <c r="H977" s="134">
        <v>210.60499999999999</v>
      </c>
      <c r="I977" s="135"/>
      <c r="L977" s="131"/>
      <c r="M977" s="136"/>
      <c r="N977" s="137"/>
      <c r="O977" s="137"/>
      <c r="P977" s="137"/>
      <c r="Q977" s="137"/>
      <c r="R977" s="137"/>
      <c r="S977" s="137"/>
      <c r="T977" s="138"/>
      <c r="AT977" s="132" t="s">
        <v>94</v>
      </c>
      <c r="AU977" s="132" t="s">
        <v>2</v>
      </c>
      <c r="AV977" s="130" t="s">
        <v>2</v>
      </c>
      <c r="AW977" s="130" t="s">
        <v>96</v>
      </c>
      <c r="AX977" s="130" t="s">
        <v>84</v>
      </c>
      <c r="AY977" s="132" t="s">
        <v>85</v>
      </c>
    </row>
    <row r="978" spans="1:65" s="130" customFormat="1" x14ac:dyDescent="0.2">
      <c r="B978" s="131"/>
      <c r="D978" s="123" t="s">
        <v>94</v>
      </c>
      <c r="E978" s="132" t="s">
        <v>10</v>
      </c>
      <c r="F978" s="133" t="s">
        <v>1178</v>
      </c>
      <c r="H978" s="134">
        <v>187.30799999999999</v>
      </c>
      <c r="I978" s="135"/>
      <c r="L978" s="131"/>
      <c r="M978" s="136"/>
      <c r="N978" s="137"/>
      <c r="O978" s="137"/>
      <c r="P978" s="137"/>
      <c r="Q978" s="137"/>
      <c r="R978" s="137"/>
      <c r="S978" s="137"/>
      <c r="T978" s="138"/>
      <c r="AT978" s="132" t="s">
        <v>94</v>
      </c>
      <c r="AU978" s="132" t="s">
        <v>2</v>
      </c>
      <c r="AV978" s="130" t="s">
        <v>2</v>
      </c>
      <c r="AW978" s="130" t="s">
        <v>96</v>
      </c>
      <c r="AX978" s="130" t="s">
        <v>84</v>
      </c>
      <c r="AY978" s="132" t="s">
        <v>85</v>
      </c>
    </row>
    <row r="979" spans="1:65" s="130" customFormat="1" ht="22.5" x14ac:dyDescent="0.2">
      <c r="B979" s="131"/>
      <c r="D979" s="123" t="s">
        <v>94</v>
      </c>
      <c r="E979" s="132" t="s">
        <v>10</v>
      </c>
      <c r="F979" s="133" t="s">
        <v>1179</v>
      </c>
      <c r="H979" s="134">
        <v>230.88800000000001</v>
      </c>
      <c r="I979" s="135"/>
      <c r="L979" s="131"/>
      <c r="M979" s="136"/>
      <c r="N979" s="137"/>
      <c r="O979" s="137"/>
      <c r="P979" s="137"/>
      <c r="Q979" s="137"/>
      <c r="R979" s="137"/>
      <c r="S979" s="137"/>
      <c r="T979" s="138"/>
      <c r="AT979" s="132" t="s">
        <v>94</v>
      </c>
      <c r="AU979" s="132" t="s">
        <v>2</v>
      </c>
      <c r="AV979" s="130" t="s">
        <v>2</v>
      </c>
      <c r="AW979" s="130" t="s">
        <v>96</v>
      </c>
      <c r="AX979" s="130" t="s">
        <v>84</v>
      </c>
      <c r="AY979" s="132" t="s">
        <v>85</v>
      </c>
    </row>
    <row r="980" spans="1:65" s="130" customFormat="1" x14ac:dyDescent="0.2">
      <c r="B980" s="131"/>
      <c r="D980" s="123" t="s">
        <v>94</v>
      </c>
      <c r="E980" s="132" t="s">
        <v>10</v>
      </c>
      <c r="F980" s="133" t="s">
        <v>1180</v>
      </c>
      <c r="H980" s="134">
        <v>15.683</v>
      </c>
      <c r="I980" s="135"/>
      <c r="L980" s="131"/>
      <c r="M980" s="136"/>
      <c r="N980" s="137"/>
      <c r="O980" s="137"/>
      <c r="P980" s="137"/>
      <c r="Q980" s="137"/>
      <c r="R980" s="137"/>
      <c r="S980" s="137"/>
      <c r="T980" s="138"/>
      <c r="AT980" s="132" t="s">
        <v>94</v>
      </c>
      <c r="AU980" s="132" t="s">
        <v>2</v>
      </c>
      <c r="AV980" s="130" t="s">
        <v>2</v>
      </c>
      <c r="AW980" s="130" t="s">
        <v>96</v>
      </c>
      <c r="AX980" s="130" t="s">
        <v>84</v>
      </c>
      <c r="AY980" s="132" t="s">
        <v>85</v>
      </c>
    </row>
    <row r="981" spans="1:65" s="139" customFormat="1" x14ac:dyDescent="0.2">
      <c r="B981" s="140"/>
      <c r="D981" s="123" t="s">
        <v>94</v>
      </c>
      <c r="E981" s="141" t="s">
        <v>10</v>
      </c>
      <c r="F981" s="142" t="s">
        <v>100</v>
      </c>
      <c r="H981" s="143">
        <v>7494.04</v>
      </c>
      <c r="I981" s="144"/>
      <c r="L981" s="140"/>
      <c r="M981" s="145"/>
      <c r="N981" s="146"/>
      <c r="O981" s="146"/>
      <c r="P981" s="146"/>
      <c r="Q981" s="146"/>
      <c r="R981" s="146"/>
      <c r="S981" s="146"/>
      <c r="T981" s="147"/>
      <c r="AT981" s="141" t="s">
        <v>94</v>
      </c>
      <c r="AU981" s="141" t="s">
        <v>2</v>
      </c>
      <c r="AV981" s="139" t="s">
        <v>92</v>
      </c>
      <c r="AW981" s="139" t="s">
        <v>96</v>
      </c>
      <c r="AX981" s="139" t="s">
        <v>83</v>
      </c>
      <c r="AY981" s="141" t="s">
        <v>85</v>
      </c>
    </row>
    <row r="982" spans="1:65" s="92" customFormat="1" ht="22.9" customHeight="1" x14ac:dyDescent="0.2">
      <c r="B982" s="93"/>
      <c r="D982" s="94" t="s">
        <v>81</v>
      </c>
      <c r="E982" s="104" t="s">
        <v>1181</v>
      </c>
      <c r="F982" s="104" t="s">
        <v>1182</v>
      </c>
      <c r="I982" s="96"/>
      <c r="J982" s="105">
        <f>BK982</f>
        <v>0</v>
      </c>
      <c r="L982" s="93"/>
      <c r="M982" s="98"/>
      <c r="N982" s="99"/>
      <c r="O982" s="99"/>
      <c r="P982" s="100">
        <f>SUM(P983:P985)</f>
        <v>0</v>
      </c>
      <c r="Q982" s="99"/>
      <c r="R982" s="100">
        <f>SUM(R983:R985)</f>
        <v>1.122688E-2</v>
      </c>
      <c r="S982" s="99"/>
      <c r="T982" s="101">
        <f>SUM(T983:T985)</f>
        <v>0</v>
      </c>
      <c r="AR982" s="94" t="s">
        <v>2</v>
      </c>
      <c r="AT982" s="102" t="s">
        <v>81</v>
      </c>
      <c r="AU982" s="102" t="s">
        <v>83</v>
      </c>
      <c r="AY982" s="94" t="s">
        <v>85</v>
      </c>
      <c r="BK982" s="103">
        <f>SUM(BK983:BK985)</f>
        <v>0</v>
      </c>
    </row>
    <row r="983" spans="1:65" s="14" customFormat="1" ht="21.6" customHeight="1" x14ac:dyDescent="0.2">
      <c r="A983" s="10"/>
      <c r="B983" s="106"/>
      <c r="C983" s="107" t="s">
        <v>1183</v>
      </c>
      <c r="D983" s="107" t="s">
        <v>87</v>
      </c>
      <c r="E983" s="108" t="s">
        <v>1184</v>
      </c>
      <c r="F983" s="109" t="s">
        <v>1185</v>
      </c>
      <c r="G983" s="110" t="s">
        <v>137</v>
      </c>
      <c r="H983" s="111">
        <v>22.911999999999999</v>
      </c>
      <c r="I983" s="112"/>
      <c r="J983" s="113">
        <f>ROUND(I983*H983,2)</f>
        <v>0</v>
      </c>
      <c r="K983" s="109" t="s">
        <v>91</v>
      </c>
      <c r="L983" s="11"/>
      <c r="M983" s="114" t="s">
        <v>10</v>
      </c>
      <c r="N983" s="115" t="s">
        <v>27</v>
      </c>
      <c r="O983" s="116"/>
      <c r="P983" s="117">
        <f>O983*H983</f>
        <v>0</v>
      </c>
      <c r="Q983" s="117">
        <v>2.0000000000000001E-4</v>
      </c>
      <c r="R983" s="117">
        <f>Q983*H983</f>
        <v>4.5824000000000004E-3</v>
      </c>
      <c r="S983" s="117">
        <v>0</v>
      </c>
      <c r="T983" s="118">
        <f>S983*H983</f>
        <v>0</v>
      </c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R983" s="119" t="s">
        <v>187</v>
      </c>
      <c r="AT983" s="119" t="s">
        <v>87</v>
      </c>
      <c r="AU983" s="119" t="s">
        <v>2</v>
      </c>
      <c r="AY983" s="2" t="s">
        <v>85</v>
      </c>
      <c r="BE983" s="120">
        <f>IF(N983="základní",J983,0)</f>
        <v>0</v>
      </c>
      <c r="BF983" s="120">
        <f>IF(N983="snížená",J983,0)</f>
        <v>0</v>
      </c>
      <c r="BG983" s="120">
        <f>IF(N983="zákl. přenesená",J983,0)</f>
        <v>0</v>
      </c>
      <c r="BH983" s="120">
        <f>IF(N983="sníž. přenesená",J983,0)</f>
        <v>0</v>
      </c>
      <c r="BI983" s="120">
        <f>IF(N983="nulová",J983,0)</f>
        <v>0</v>
      </c>
      <c r="BJ983" s="2" t="s">
        <v>83</v>
      </c>
      <c r="BK983" s="120">
        <f>ROUND(I983*H983,2)</f>
        <v>0</v>
      </c>
      <c r="BL983" s="2" t="s">
        <v>187</v>
      </c>
      <c r="BM983" s="119" t="s">
        <v>1186</v>
      </c>
    </row>
    <row r="984" spans="1:65" s="130" customFormat="1" ht="22.5" x14ac:dyDescent="0.2">
      <c r="B984" s="131"/>
      <c r="D984" s="123" t="s">
        <v>94</v>
      </c>
      <c r="E984" s="132" t="s">
        <v>10</v>
      </c>
      <c r="F984" s="133" t="s">
        <v>658</v>
      </c>
      <c r="H984" s="134">
        <v>22.911999999999999</v>
      </c>
      <c r="I984" s="135"/>
      <c r="L984" s="131"/>
      <c r="M984" s="136"/>
      <c r="N984" s="137"/>
      <c r="O984" s="137"/>
      <c r="P984" s="137"/>
      <c r="Q984" s="137"/>
      <c r="R984" s="137"/>
      <c r="S984" s="137"/>
      <c r="T984" s="138"/>
      <c r="AT984" s="132" t="s">
        <v>94</v>
      </c>
      <c r="AU984" s="132" t="s">
        <v>2</v>
      </c>
      <c r="AV984" s="130" t="s">
        <v>2</v>
      </c>
      <c r="AW984" s="130" t="s">
        <v>96</v>
      </c>
      <c r="AX984" s="130" t="s">
        <v>83</v>
      </c>
      <c r="AY984" s="132" t="s">
        <v>85</v>
      </c>
    </row>
    <row r="985" spans="1:65" s="14" customFormat="1" ht="43.15" customHeight="1" x14ac:dyDescent="0.2">
      <c r="A985" s="10"/>
      <c r="B985" s="106"/>
      <c r="C985" s="107" t="s">
        <v>1187</v>
      </c>
      <c r="D985" s="107" t="s">
        <v>87</v>
      </c>
      <c r="E985" s="108" t="s">
        <v>1188</v>
      </c>
      <c r="F985" s="109" t="s">
        <v>1189</v>
      </c>
      <c r="G985" s="110" t="s">
        <v>137</v>
      </c>
      <c r="H985" s="111">
        <v>22.911999999999999</v>
      </c>
      <c r="I985" s="112"/>
      <c r="J985" s="113">
        <f>ROUND(I985*H985,2)</f>
        <v>0</v>
      </c>
      <c r="K985" s="109" t="s">
        <v>91</v>
      </c>
      <c r="L985" s="11"/>
      <c r="M985" s="167" t="s">
        <v>10</v>
      </c>
      <c r="N985" s="168" t="s">
        <v>27</v>
      </c>
      <c r="O985" s="169"/>
      <c r="P985" s="170">
        <f>O985*H985</f>
        <v>0</v>
      </c>
      <c r="Q985" s="170">
        <v>2.9E-4</v>
      </c>
      <c r="R985" s="170">
        <f>Q985*H985</f>
        <v>6.6444799999999995E-3</v>
      </c>
      <c r="S985" s="170">
        <v>0</v>
      </c>
      <c r="T985" s="171">
        <f>S985*H985</f>
        <v>0</v>
      </c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R985" s="119" t="s">
        <v>187</v>
      </c>
      <c r="AT985" s="119" t="s">
        <v>87</v>
      </c>
      <c r="AU985" s="119" t="s">
        <v>2</v>
      </c>
      <c r="AY985" s="2" t="s">
        <v>85</v>
      </c>
      <c r="BE985" s="120">
        <f>IF(N985="základní",J985,0)</f>
        <v>0</v>
      </c>
      <c r="BF985" s="120">
        <f>IF(N985="snížená",J985,0)</f>
        <v>0</v>
      </c>
      <c r="BG985" s="120">
        <f>IF(N985="zákl. přenesená",J985,0)</f>
        <v>0</v>
      </c>
      <c r="BH985" s="120">
        <f>IF(N985="sníž. přenesená",J985,0)</f>
        <v>0</v>
      </c>
      <c r="BI985" s="120">
        <f>IF(N985="nulová",J985,0)</f>
        <v>0</v>
      </c>
      <c r="BJ985" s="2" t="s">
        <v>83</v>
      </c>
      <c r="BK985" s="120">
        <f>ROUND(I985*H985,2)</f>
        <v>0</v>
      </c>
      <c r="BL985" s="2" t="s">
        <v>187</v>
      </c>
      <c r="BM985" s="119" t="s">
        <v>1190</v>
      </c>
    </row>
    <row r="986" spans="1:65" s="14" customFormat="1" ht="6.95" customHeight="1" x14ac:dyDescent="0.2">
      <c r="A986" s="10"/>
      <c r="B986" s="51"/>
      <c r="C986" s="52"/>
      <c r="D986" s="52"/>
      <c r="E986" s="52"/>
      <c r="F986" s="52"/>
      <c r="G986" s="52"/>
      <c r="H986" s="52"/>
      <c r="I986" s="53"/>
      <c r="J986" s="52"/>
      <c r="K986" s="52"/>
      <c r="L986" s="11"/>
      <c r="M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</row>
  </sheetData>
  <autoFilter ref="C134:K985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101.1 - SO101.1 Hromadná ...</vt:lpstr>
      <vt:lpstr>'101.1 - SO101.1 Hromadná ...'!Názvy_tisku</vt:lpstr>
      <vt:lpstr>'101.1 - SO101.1 Hromadná 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2019-12-02T13:28:19Z</dcterms:created>
  <dcterms:modified xsi:type="dcterms:W3CDTF">2019-12-02T13:51:49Z</dcterms:modified>
</cp:coreProperties>
</file>